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codeName="ThisWorkbook" autoCompressPictures="0"/>
  <xr:revisionPtr revIDLastSave="0" documentId="13_ncr:1_{2A86996E-1031-4E47-9F1B-7DDA0184B21D}" xr6:coauthVersionLast="47" xr6:coauthVersionMax="47" xr10:uidLastSave="{00000000-0000-0000-0000-000000000000}"/>
  <bookViews>
    <workbookView xWindow="-110" yWindow="-110" windowWidth="19420" windowHeight="10420" tabRatio="788" activeTab="1" xr2:uid="{00000000-000D-0000-FFFF-FFFF00000000}"/>
  </bookViews>
  <sheets>
    <sheet name="2021" sheetId="14" r:id="rId1"/>
    <sheet name="2022" sheetId="15" r:id="rId2"/>
  </sheets>
  <definedNames>
    <definedName name="Calendar10Month" localSheetId="1">'2022'!$C$127</definedName>
    <definedName name="Calendar10Month">'2021'!#REF!</definedName>
    <definedName name="Calendar10MonthOption" localSheetId="1">MATCH('2022'!Calendar10Month,Months,0)</definedName>
    <definedName name="Calendar10MonthOption">MATCH(Calendar10Month,Months,0)</definedName>
    <definedName name="Calendar10Year" localSheetId="1">'2022'!$B$127</definedName>
    <definedName name="Calendar10Year">'2021'!#REF!</definedName>
    <definedName name="Calendar11Month" localSheetId="1">'2022'!$C$141</definedName>
    <definedName name="Calendar11Month">'2021'!#REF!</definedName>
    <definedName name="Calendar11MonthOption" localSheetId="1">MATCH('2022'!Calendar11Month,Months,0)</definedName>
    <definedName name="Calendar11MonthOption">MATCH(Calendar11Month,Months,0)</definedName>
    <definedName name="Calendar11Year" localSheetId="1">'2022'!$B$141</definedName>
    <definedName name="Calendar11Year">'2021'!#REF!</definedName>
    <definedName name="Calendar12Month" localSheetId="1">'2022'!$C$155</definedName>
    <definedName name="Calendar12Month">'2021'!#REF!</definedName>
    <definedName name="Calendar12MonthOption" localSheetId="1">MATCH('2022'!Calendar12Month,Months,0)</definedName>
    <definedName name="Calendar12MonthOption">MATCH(Calendar12Month,Months,0)</definedName>
    <definedName name="Calendar12Year" localSheetId="1">'2022'!$B$155</definedName>
    <definedName name="Calendar12Year">'2021'!#REF!</definedName>
    <definedName name="Calendar1Month" localSheetId="1">'2022'!$C$1</definedName>
    <definedName name="Calendar1Month">'2021'!$C$1</definedName>
    <definedName name="Calendar1MonthOption" localSheetId="1">MATCH('2022'!Calendar1Month,Months,0)</definedName>
    <definedName name="Calendar1MonthOption">MATCH(Calendar1Month,Months,0)</definedName>
    <definedName name="Calendar1Year" localSheetId="1">'2022'!$B$1</definedName>
    <definedName name="Calendar1Year">'2021'!$B$1</definedName>
    <definedName name="Calendar2Month" localSheetId="1">'2022'!$C$15</definedName>
    <definedName name="Calendar2Month">'2021'!#REF!</definedName>
    <definedName name="Calendar2MonthOption" localSheetId="1">MATCH('2022'!Calendar2Month,Months,0)</definedName>
    <definedName name="Calendar2MonthOption">MATCH(Calendar2Month,Months,0)</definedName>
    <definedName name="Calendar2Year" localSheetId="1">'2022'!$B$15</definedName>
    <definedName name="Calendar2Year">'2021'!#REF!</definedName>
    <definedName name="Calendar3Month" localSheetId="1">'2022'!$C$29</definedName>
    <definedName name="Calendar3Month">'2021'!#REF!</definedName>
    <definedName name="Calendar3MonthOption" localSheetId="1">MATCH('2022'!Calendar3Month,Months,0)</definedName>
    <definedName name="Calendar3MonthOption">MATCH(Calendar3Month,Months,0)</definedName>
    <definedName name="Calendar3Year" localSheetId="1">'2022'!$B$29</definedName>
    <definedName name="Calendar3Year">'2021'!#REF!</definedName>
    <definedName name="Calendar4Month" localSheetId="1">'2022'!$C$43</definedName>
    <definedName name="Calendar4Month">'2021'!#REF!</definedName>
    <definedName name="Calendar4MonthOption" localSheetId="1">MATCH('2022'!Calendar4Month,Months,0)</definedName>
    <definedName name="Calendar4MonthOption">MATCH(Calendar4Month,Months,0)</definedName>
    <definedName name="Calendar4Year" localSheetId="1">'2022'!$B$43</definedName>
    <definedName name="Calendar4Year">'2021'!#REF!</definedName>
    <definedName name="Calendar5Month" localSheetId="1">'2022'!$C$57</definedName>
    <definedName name="Calendar5Month">'2021'!#REF!</definedName>
    <definedName name="Calendar5MonthOption" localSheetId="1">MATCH('2022'!Calendar5Month,Months,0)</definedName>
    <definedName name="Calendar5MonthOption">MATCH(Calendar5Month,Months,0)</definedName>
    <definedName name="Calendar5Year" localSheetId="1">'2022'!$B$57</definedName>
    <definedName name="Calendar5Year">'2021'!#REF!</definedName>
    <definedName name="Calendar6Month" localSheetId="1">'2022'!$C$71</definedName>
    <definedName name="Calendar6Month">'2021'!#REF!</definedName>
    <definedName name="Calendar6MonthOption" localSheetId="1">MATCH('2022'!Calendar6Month,Months,0)</definedName>
    <definedName name="Calendar6MonthOption">MATCH(Calendar6Month,Months,0)</definedName>
    <definedName name="Calendar6Year" localSheetId="1">'2022'!$B$71</definedName>
    <definedName name="Calendar6Year">'2021'!#REF!</definedName>
    <definedName name="Calendar7Month" localSheetId="1">'2022'!$C$85</definedName>
    <definedName name="Calendar7Month">'2021'!#REF!</definedName>
    <definedName name="Calendar7MonthOption" localSheetId="1">MATCH('2022'!Calendar7Month,Months,0)</definedName>
    <definedName name="Calendar7MonthOption">MATCH(Calendar7Month,Months,0)</definedName>
    <definedName name="Calendar7Year" localSheetId="1">'2022'!$B$85</definedName>
    <definedName name="Calendar7Year">'2021'!#REF!</definedName>
    <definedName name="Calendar8Month" localSheetId="1">'2022'!$C$99</definedName>
    <definedName name="Calendar8Month">'2021'!#REF!</definedName>
    <definedName name="Calendar8MonthOption" localSheetId="1">MATCH('2022'!Calendar8Month,Months,0)</definedName>
    <definedName name="Calendar8MonthOption">MATCH(Calendar8Month,Months,0)</definedName>
    <definedName name="Calendar8Year" localSheetId="1">'2022'!$B$99</definedName>
    <definedName name="Calendar8Year">'2021'!#REF!</definedName>
    <definedName name="Calendar9Month" localSheetId="1">'2022'!$C$113</definedName>
    <definedName name="Calendar9Month">'2021'!#REF!</definedName>
    <definedName name="Calendar9MonthOption" localSheetId="1">MATCH('2022'!Calendar9Month,Months,0)</definedName>
    <definedName name="Calendar9MonthOption">MATCH(Calendar9Month,Months,0)</definedName>
    <definedName name="Calendar9Year" localSheetId="1">'2022'!$B$113</definedName>
    <definedName name="Calendar9Year">'2021'!#REF!</definedName>
    <definedName name="ColumnTitleRegion1..H12.1" localSheetId="1">'2022'!$B$2</definedName>
    <definedName name="ColumnTitleRegion1..H12.1">'2021'!$B$2</definedName>
    <definedName name="ColumnTitleRegion10..H54.1" localSheetId="1">'2022'!$B$44</definedName>
    <definedName name="ColumnTitleRegion10..H54.1">'2021'!#REF!</definedName>
    <definedName name="ColumnTitleRegion11..C56.1" localSheetId="1">'2022'!$B$44</definedName>
    <definedName name="ColumnTitleRegion11..C56.1">'2021'!#REF!</definedName>
    <definedName name="ColumnTitleRegion12..D56.1" localSheetId="1">'2022'!$D$55</definedName>
    <definedName name="ColumnTitleRegion12..D56.1">'2021'!#REF!</definedName>
    <definedName name="ColumnTitleRegion13..H68.1" localSheetId="1">'2022'!$B$58</definedName>
    <definedName name="ColumnTitleRegion13..H68.1">'2021'!#REF!</definedName>
    <definedName name="ColumnTitleRegion14..C70.1" localSheetId="1">'2022'!$B$58</definedName>
    <definedName name="ColumnTitleRegion14..C70.1">'2021'!#REF!</definedName>
    <definedName name="ColumnTitleRegion15..D70.1" localSheetId="1">'2022'!$D$69</definedName>
    <definedName name="ColumnTitleRegion15..D70.1">'2021'!#REF!</definedName>
    <definedName name="ColumnTitleRegion16..H82.1" localSheetId="1">'2022'!$B$72</definedName>
    <definedName name="ColumnTitleRegion16..H82.1">'2021'!#REF!</definedName>
    <definedName name="ColumnTitleRegion17..C84.1" localSheetId="1">'2022'!$B$72</definedName>
    <definedName name="ColumnTitleRegion17..C84.1">'2021'!#REF!</definedName>
    <definedName name="ColumnTitleRegion18..D84.1" localSheetId="1">'2022'!$D$83</definedName>
    <definedName name="ColumnTitleRegion18..D84.1">'2021'!#REF!</definedName>
    <definedName name="ColumnTitleRegion19..H96.1" localSheetId="1">'2022'!$B$86</definedName>
    <definedName name="ColumnTitleRegion19..H96.1">'2021'!#REF!</definedName>
    <definedName name="ColumnTitleRegion2..C14.1" localSheetId="1">'2022'!$B$2</definedName>
    <definedName name="ColumnTitleRegion2..C14.1">'2021'!$B$2</definedName>
    <definedName name="ColumnTitleRegion20..C98.1" localSheetId="1">'2022'!$B$86</definedName>
    <definedName name="ColumnTitleRegion20..C98.1">'2021'!#REF!</definedName>
    <definedName name="ColumnTitleRegion21..D98.1" localSheetId="1">'2022'!$D$97</definedName>
    <definedName name="ColumnTitleRegion21..D98.1">'2021'!#REF!</definedName>
    <definedName name="ColumnTitleRegion22..H110.1" localSheetId="1">'2022'!$B$100</definedName>
    <definedName name="ColumnTitleRegion22..H110.1">'2021'!#REF!</definedName>
    <definedName name="ColumnTitleRegion23..C112.1" localSheetId="1">'2022'!$B$100</definedName>
    <definedName name="ColumnTitleRegion23..C112.1">'2021'!#REF!</definedName>
    <definedName name="ColumnTitleRegion24..D112.1" localSheetId="1">'2022'!$D$111</definedName>
    <definedName name="ColumnTitleRegion24..D112.1">'2021'!#REF!</definedName>
    <definedName name="ColumnTitleRegion25..H124.1" localSheetId="1">'2022'!$B$114</definedName>
    <definedName name="ColumnTitleRegion25..H124.1">'2021'!#REF!</definedName>
    <definedName name="ColumnTitleRegion26..C126.1" localSheetId="1">'2022'!$B$114</definedName>
    <definedName name="ColumnTitleRegion26..C126.1">'2021'!#REF!</definedName>
    <definedName name="ColumnTitleRegion27..D126.1" localSheetId="1">'2022'!$D$125</definedName>
    <definedName name="ColumnTitleRegion27..D126.1">'2021'!#REF!</definedName>
    <definedName name="ColumnTitleRegion28..H138.1" localSheetId="1">'2022'!$B$128</definedName>
    <definedName name="ColumnTitleRegion28..H138.1">'2021'!#REF!</definedName>
    <definedName name="ColumnTitleRegion29..C140.1" localSheetId="1">'2022'!$B$128</definedName>
    <definedName name="ColumnTitleRegion29..C140.1">'2021'!#REF!</definedName>
    <definedName name="ColumnTitleRegion3..D14.1" localSheetId="1">'2022'!$D$13</definedName>
    <definedName name="ColumnTitleRegion3..D14.1">'2021'!$D$13</definedName>
    <definedName name="ColumnTitleRegion30..D140.1" localSheetId="1">'2022'!$D$139</definedName>
    <definedName name="ColumnTitleRegion30..D140.1">'2021'!#REF!</definedName>
    <definedName name="ColumnTitleRegion31..H152.1" localSheetId="1">'2022'!$B$142</definedName>
    <definedName name="ColumnTitleRegion31..H152.1">'2021'!#REF!</definedName>
    <definedName name="ColumnTitleRegion32..C154.1" localSheetId="1">'2022'!$B$142</definedName>
    <definedName name="ColumnTitleRegion32..C154.1">'2021'!#REF!</definedName>
    <definedName name="ColumnTitleRegion33..D154.1" localSheetId="1">'2022'!$D$153</definedName>
    <definedName name="ColumnTitleRegion33..D154.1">'2021'!#REF!</definedName>
    <definedName name="ColumnTitleRegion34..H166.1" localSheetId="1">'2022'!$B$156</definedName>
    <definedName name="ColumnTitleRegion34..H166.1">'2021'!#REF!</definedName>
    <definedName name="ColumnTitleRegion35..C168.1" localSheetId="1">'2022'!$B$156</definedName>
    <definedName name="ColumnTitleRegion35..C168.1">'2021'!#REF!</definedName>
    <definedName name="ColumnTitleRegion36..D168.1" localSheetId="1">'2022'!$D$167</definedName>
    <definedName name="ColumnTitleRegion36..D168.1">'2021'!#REF!</definedName>
    <definedName name="ColumnTitleRegion4..H26.1" localSheetId="1">'2022'!$B$16</definedName>
    <definedName name="ColumnTitleRegion4..H26.1">'2021'!#REF!</definedName>
    <definedName name="ColumnTitleRegion5..C28.1" localSheetId="1">'2022'!$B$16</definedName>
    <definedName name="ColumnTitleRegion5..C28.1">'2021'!#REF!</definedName>
    <definedName name="ColumnTitleRegion6..D28.1" localSheetId="1">'2022'!$D$27</definedName>
    <definedName name="ColumnTitleRegion6..D28.1">'2021'!#REF!</definedName>
    <definedName name="ColumnTitleRegion7..H40.1" localSheetId="1">'2022'!$B$30</definedName>
    <definedName name="ColumnTitleRegion7..H40.1">'2021'!#REF!</definedName>
    <definedName name="ColumnTitleRegion8..C42.1" localSheetId="1">'2022'!$B$30</definedName>
    <definedName name="ColumnTitleRegion8..C42.1">'2021'!#REF!</definedName>
    <definedName name="ColumnTitleRegion9..D42.1" localSheetId="1">'2022'!$D$41</definedName>
    <definedName name="ColumnTitleRegion9..D42.1">'2021'!#REF!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'2021'!$B$1:$I$14</definedName>
    <definedName name="_xlnm.Print_Area" localSheetId="1">'2022'!$B$1:$I$168</definedName>
    <definedName name="WeekdayOption" localSheetId="1">MATCH('2022'!WeekStart,Weekdays,0)+10</definedName>
    <definedName name="WeekdayOption">MATCH(WeekStart,Weekdays,0)+10</definedName>
    <definedName name="Weekdays">{"Monday","Tuesday","Wednesday","Thursday","Friday","Saturday","Sunday"}</definedName>
    <definedName name="WeekStart" localSheetId="1">'2022'!$B$2</definedName>
    <definedName name="WeekStart">'2021'!$B$2</definedName>
    <definedName name="WeekStartValue" localSheetId="1">IF('2022'!WeekStart="Monday",2,1)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5" l="1"/>
  <c r="B15" i="15"/>
  <c r="B13" i="15" a="1"/>
  <c r="C13" i="15" s="1"/>
  <c r="B11" i="15" a="1"/>
  <c r="F11" i="15" s="1"/>
  <c r="B9" i="15" a="1"/>
  <c r="F9" i="15" s="1"/>
  <c r="B7" i="15" a="1"/>
  <c r="F7" i="15" s="1"/>
  <c r="B5" i="15" a="1"/>
  <c r="B3" i="15" a="1"/>
  <c r="F3" i="15" s="1"/>
  <c r="F2" i="15" s="1"/>
  <c r="C29" i="15" l="1"/>
  <c r="F5" i="15"/>
  <c r="B5" i="15"/>
  <c r="B9" i="15"/>
  <c r="B27" i="15" a="1"/>
  <c r="C27" i="15" s="1"/>
  <c r="B13" i="15"/>
  <c r="B7" i="15"/>
  <c r="B11" i="15"/>
  <c r="B29" i="15"/>
  <c r="B41" i="15" s="1" a="1"/>
  <c r="C41" i="15" s="1"/>
  <c r="E11" i="15"/>
  <c r="B3" i="15"/>
  <c r="E3" i="15"/>
  <c r="E2" i="15" s="1"/>
  <c r="E5" i="15"/>
  <c r="E7" i="15"/>
  <c r="E9" i="15"/>
  <c r="B17" i="15" a="1"/>
  <c r="B19" i="15" a="1"/>
  <c r="B21" i="15" a="1"/>
  <c r="B23" i="15" a="1"/>
  <c r="B25" i="15" a="1"/>
  <c r="H3" i="15"/>
  <c r="H2" i="15" s="1"/>
  <c r="D3" i="15"/>
  <c r="D2" i="15" s="1"/>
  <c r="C3" i="15"/>
  <c r="C2" i="15" s="1"/>
  <c r="G3" i="15"/>
  <c r="G2" i="15" s="1"/>
  <c r="H5" i="15"/>
  <c r="D5" i="15"/>
  <c r="C5" i="15"/>
  <c r="G5" i="15"/>
  <c r="H7" i="15"/>
  <c r="D7" i="15"/>
  <c r="G7" i="15"/>
  <c r="C7" i="15"/>
  <c r="H9" i="15"/>
  <c r="D9" i="15"/>
  <c r="G9" i="15"/>
  <c r="C9" i="15"/>
  <c r="H11" i="15"/>
  <c r="D11" i="15"/>
  <c r="G11" i="15"/>
  <c r="C11" i="15"/>
  <c r="B43" i="15" l="1"/>
  <c r="B31" i="15" a="1"/>
  <c r="G31" i="15" s="1"/>
  <c r="G30" i="15" s="1"/>
  <c r="B39" i="15" a="1"/>
  <c r="D39" i="15" s="1"/>
  <c r="C43" i="15"/>
  <c r="B49" i="15" s="1" a="1"/>
  <c r="B35" i="15" a="1"/>
  <c r="D35" i="15" s="1"/>
  <c r="B37" i="15" a="1"/>
  <c r="C37" i="15" s="1"/>
  <c r="B27" i="15"/>
  <c r="B33" i="15" a="1"/>
  <c r="H33" i="15" s="1"/>
  <c r="B41" i="15"/>
  <c r="F35" i="15"/>
  <c r="G35" i="15"/>
  <c r="H25" i="15"/>
  <c r="D25" i="15"/>
  <c r="G25" i="15"/>
  <c r="C25" i="15"/>
  <c r="B25" i="15"/>
  <c r="F25" i="15"/>
  <c r="E25" i="15"/>
  <c r="H23" i="15"/>
  <c r="D23" i="15"/>
  <c r="G23" i="15"/>
  <c r="C23" i="15"/>
  <c r="B23" i="15"/>
  <c r="F23" i="15"/>
  <c r="E23" i="15"/>
  <c r="H31" i="15"/>
  <c r="H30" i="15" s="1"/>
  <c r="D31" i="15"/>
  <c r="D30" i="15" s="1"/>
  <c r="C31" i="15"/>
  <c r="C30" i="15" s="1"/>
  <c r="F31" i="15"/>
  <c r="F30" i="15" s="1"/>
  <c r="E31" i="15"/>
  <c r="E30" i="15" s="1"/>
  <c r="B31" i="15"/>
  <c r="B30" i="15" s="1"/>
  <c r="H19" i="15"/>
  <c r="D19" i="15"/>
  <c r="G19" i="15"/>
  <c r="C19" i="15"/>
  <c r="B19" i="15"/>
  <c r="F19" i="15"/>
  <c r="E19" i="15"/>
  <c r="H17" i="15"/>
  <c r="H16" i="15" s="1"/>
  <c r="D17" i="15"/>
  <c r="D16" i="15" s="1"/>
  <c r="G17" i="15"/>
  <c r="G16" i="15" s="1"/>
  <c r="C17" i="15"/>
  <c r="C16" i="15" s="1"/>
  <c r="B17" i="15"/>
  <c r="B16" i="15" s="1"/>
  <c r="F17" i="15"/>
  <c r="F16" i="15" s="1"/>
  <c r="E17" i="15"/>
  <c r="E16" i="15" s="1"/>
  <c r="H39" i="15"/>
  <c r="G39" i="15"/>
  <c r="E39" i="15"/>
  <c r="H21" i="15"/>
  <c r="D21" i="15"/>
  <c r="C21" i="15"/>
  <c r="G21" i="15"/>
  <c r="B21" i="15"/>
  <c r="F21" i="15"/>
  <c r="E21" i="15"/>
  <c r="B3" i="14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G33" i="15" l="1"/>
  <c r="B39" i="15"/>
  <c r="B33" i="15"/>
  <c r="E33" i="15"/>
  <c r="D33" i="15"/>
  <c r="C39" i="15"/>
  <c r="F33" i="15"/>
  <c r="B51" i="15" a="1"/>
  <c r="G51" i="15" s="1"/>
  <c r="H35" i="15"/>
  <c r="B53" i="15" a="1"/>
  <c r="B37" i="15"/>
  <c r="D37" i="15"/>
  <c r="G37" i="15"/>
  <c r="H37" i="15"/>
  <c r="B55" i="15" a="1"/>
  <c r="B55" i="15" s="1"/>
  <c r="F37" i="15"/>
  <c r="E35" i="15"/>
  <c r="C35" i="15"/>
  <c r="B57" i="15"/>
  <c r="C57" i="15"/>
  <c r="B63" i="15" s="1" a="1"/>
  <c r="B45" i="15" a="1"/>
  <c r="C45" i="15" s="1"/>
  <c r="C44" i="15" s="1"/>
  <c r="B47" i="15" a="1"/>
  <c r="G47" i="15" s="1"/>
  <c r="F39" i="15"/>
  <c r="C33" i="15"/>
  <c r="E37" i="15"/>
  <c r="B35" i="15"/>
  <c r="H45" i="15"/>
  <c r="H44" i="15" s="1"/>
  <c r="D45" i="15"/>
  <c r="D44" i="15" s="1"/>
  <c r="G45" i="15"/>
  <c r="G44" i="15" s="1"/>
  <c r="B45" i="15"/>
  <c r="B44" i="15" s="1"/>
  <c r="D47" i="15"/>
  <c r="F47" i="15"/>
  <c r="E47" i="15"/>
  <c r="H49" i="15"/>
  <c r="D49" i="15"/>
  <c r="F49" i="15"/>
  <c r="G49" i="15"/>
  <c r="C49" i="15"/>
  <c r="B49" i="15"/>
  <c r="E49" i="15"/>
  <c r="G53" i="15"/>
  <c r="C53" i="15"/>
  <c r="E53" i="15"/>
  <c r="D53" i="15"/>
  <c r="H53" i="15"/>
  <c r="B53" i="15"/>
  <c r="F53" i="15"/>
  <c r="F5" i="14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  <c r="E51" i="15" l="1"/>
  <c r="F51" i="15"/>
  <c r="C51" i="15"/>
  <c r="H51" i="15"/>
  <c r="B51" i="15"/>
  <c r="D51" i="15"/>
  <c r="C47" i="15"/>
  <c r="B47" i="15"/>
  <c r="H47" i="15"/>
  <c r="B71" i="15"/>
  <c r="C55" i="15"/>
  <c r="F45" i="15"/>
  <c r="F44" i="15" s="1"/>
  <c r="C71" i="15"/>
  <c r="B83" i="15" s="1" a="1"/>
  <c r="E45" i="15"/>
  <c r="E44" i="15" s="1"/>
  <c r="B67" i="15" a="1"/>
  <c r="C67" i="15" s="1"/>
  <c r="B61" i="15" a="1"/>
  <c r="D61" i="15" s="1"/>
  <c r="B69" i="15" a="1"/>
  <c r="C69" i="15" s="1"/>
  <c r="B59" i="15" a="1"/>
  <c r="G59" i="15" s="1"/>
  <c r="G58" i="15" s="1"/>
  <c r="B65" i="15" a="1"/>
  <c r="H65" i="15" s="1"/>
  <c r="D67" i="15"/>
  <c r="G67" i="15"/>
  <c r="E67" i="15"/>
  <c r="C61" i="15"/>
  <c r="C59" i="15"/>
  <c r="C58" i="15" s="1"/>
  <c r="F59" i="15"/>
  <c r="F58" i="15" s="1"/>
  <c r="E59" i="15"/>
  <c r="E58" i="15" s="1"/>
  <c r="B59" i="15"/>
  <c r="B58" i="15" s="1"/>
  <c r="H59" i="15"/>
  <c r="H58" i="15" s="1"/>
  <c r="B81" i="15" a="1"/>
  <c r="C65" i="15"/>
  <c r="E65" i="15"/>
  <c r="H63" i="15"/>
  <c r="G63" i="15"/>
  <c r="C63" i="15"/>
  <c r="F63" i="15"/>
  <c r="E63" i="15"/>
  <c r="D63" i="15"/>
  <c r="B63" i="15"/>
  <c r="D59" i="15" l="1"/>
  <c r="D58" i="15" s="1"/>
  <c r="G61" i="15"/>
  <c r="B61" i="15"/>
  <c r="H61" i="15"/>
  <c r="B73" i="15" a="1"/>
  <c r="G73" i="15" s="1"/>
  <c r="G72" i="15" s="1"/>
  <c r="B69" i="15"/>
  <c r="F61" i="15"/>
  <c r="G65" i="15"/>
  <c r="E61" i="15"/>
  <c r="B67" i="15"/>
  <c r="B85" i="15"/>
  <c r="B75" i="15" a="1"/>
  <c r="G75" i="15" s="1"/>
  <c r="B77" i="15" a="1"/>
  <c r="C77" i="15" s="1"/>
  <c r="B65" i="15"/>
  <c r="D65" i="15"/>
  <c r="B79" i="15" a="1"/>
  <c r="B79" i="15" s="1"/>
  <c r="F67" i="15"/>
  <c r="H67" i="15"/>
  <c r="F65" i="15"/>
  <c r="C85" i="15"/>
  <c r="C83" i="15"/>
  <c r="B83" i="15"/>
  <c r="G81" i="15"/>
  <c r="C81" i="15"/>
  <c r="E81" i="15"/>
  <c r="D81" i="15"/>
  <c r="H81" i="15"/>
  <c r="F81" i="15"/>
  <c r="B81" i="15"/>
  <c r="F75" i="15"/>
  <c r="H79" i="15"/>
  <c r="D77" i="15" l="1"/>
  <c r="G77" i="15"/>
  <c r="D75" i="15"/>
  <c r="F73" i="15"/>
  <c r="F72" i="15" s="1"/>
  <c r="B99" i="15"/>
  <c r="D79" i="15"/>
  <c r="B77" i="15"/>
  <c r="D73" i="15"/>
  <c r="D72" i="15" s="1"/>
  <c r="B97" i="15" a="1"/>
  <c r="B73" i="15"/>
  <c r="B72" i="15" s="1"/>
  <c r="H73" i="15"/>
  <c r="H72" i="15" s="1"/>
  <c r="F77" i="15"/>
  <c r="E77" i="15"/>
  <c r="C73" i="15"/>
  <c r="C72" i="15" s="1"/>
  <c r="H77" i="15"/>
  <c r="E73" i="15"/>
  <c r="E72" i="15" s="1"/>
  <c r="B95" i="15" a="1"/>
  <c r="C79" i="15"/>
  <c r="B75" i="15"/>
  <c r="H75" i="15"/>
  <c r="C99" i="15"/>
  <c r="B113" i="15" s="1"/>
  <c r="E79" i="15"/>
  <c r="B87" i="15" a="1"/>
  <c r="C87" i="15" s="1"/>
  <c r="C86" i="15" s="1"/>
  <c r="F79" i="15"/>
  <c r="G79" i="15"/>
  <c r="C75" i="15"/>
  <c r="B93" i="15" a="1"/>
  <c r="D93" i="15" s="1"/>
  <c r="B91" i="15" a="1"/>
  <c r="E91" i="15" s="1"/>
  <c r="E75" i="15"/>
  <c r="B89" i="15" a="1"/>
  <c r="H89" i="15" s="1"/>
  <c r="G87" i="15"/>
  <c r="G86" i="15" s="1"/>
  <c r="H87" i="15"/>
  <c r="H86" i="15" s="1"/>
  <c r="G95" i="15"/>
  <c r="C95" i="15"/>
  <c r="F95" i="15"/>
  <c r="E95" i="15"/>
  <c r="H95" i="15"/>
  <c r="D95" i="15"/>
  <c r="B95" i="15"/>
  <c r="C97" i="15"/>
  <c r="B97" i="15"/>
  <c r="C113" i="15"/>
  <c r="B105" i="15" a="1"/>
  <c r="B101" i="15" a="1"/>
  <c r="B107" i="15" a="1"/>
  <c r="H91" i="15" l="1"/>
  <c r="F91" i="15"/>
  <c r="B91" i="15"/>
  <c r="D91" i="15"/>
  <c r="G91" i="15"/>
  <c r="F93" i="15"/>
  <c r="C91" i="15"/>
  <c r="C93" i="15"/>
  <c r="E89" i="15"/>
  <c r="B93" i="15"/>
  <c r="G93" i="15"/>
  <c r="E87" i="15"/>
  <c r="E86" i="15" s="1"/>
  <c r="B103" i="15" a="1"/>
  <c r="B109" i="15" a="1"/>
  <c r="H109" i="15" s="1"/>
  <c r="D89" i="15"/>
  <c r="H93" i="15"/>
  <c r="B87" i="15"/>
  <c r="B86" i="15" s="1"/>
  <c r="F87" i="15"/>
  <c r="F86" i="15" s="1"/>
  <c r="B111" i="15" a="1"/>
  <c r="C111" i="15" s="1"/>
  <c r="E93" i="15"/>
  <c r="D87" i="15"/>
  <c r="D86" i="15" s="1"/>
  <c r="F89" i="15"/>
  <c r="C89" i="15"/>
  <c r="B89" i="15"/>
  <c r="G89" i="15"/>
  <c r="G109" i="15"/>
  <c r="C109" i="15"/>
  <c r="F109" i="15"/>
  <c r="E109" i="15"/>
  <c r="B125" i="15" a="1"/>
  <c r="B121" i="15" a="1"/>
  <c r="B117" i="15" a="1"/>
  <c r="C127" i="15"/>
  <c r="B127" i="15"/>
  <c r="B123" i="15" a="1"/>
  <c r="B115" i="15" a="1"/>
  <c r="B119" i="15" a="1"/>
  <c r="G103" i="15"/>
  <c r="C103" i="15"/>
  <c r="E103" i="15"/>
  <c r="D103" i="15"/>
  <c r="B103" i="15"/>
  <c r="H103" i="15"/>
  <c r="F103" i="15"/>
  <c r="G101" i="15"/>
  <c r="G100" i="15" s="1"/>
  <c r="C101" i="15"/>
  <c r="C100" i="15" s="1"/>
  <c r="H101" i="15"/>
  <c r="H100" i="15" s="1"/>
  <c r="B101" i="15"/>
  <c r="B100" i="15" s="1"/>
  <c r="F101" i="15"/>
  <c r="F100" i="15" s="1"/>
  <c r="E101" i="15"/>
  <c r="E100" i="15" s="1"/>
  <c r="D101" i="15"/>
  <c r="D100" i="15" s="1"/>
  <c r="G107" i="15"/>
  <c r="C107" i="15"/>
  <c r="E107" i="15"/>
  <c r="D107" i="15"/>
  <c r="H107" i="15"/>
  <c r="F107" i="15"/>
  <c r="B107" i="15"/>
  <c r="G105" i="15"/>
  <c r="C105" i="15"/>
  <c r="H105" i="15"/>
  <c r="B105" i="15"/>
  <c r="F105" i="15"/>
  <c r="E105" i="15"/>
  <c r="D105" i="15"/>
  <c r="B111" i="15" l="1"/>
  <c r="B109" i="15"/>
  <c r="D109" i="15"/>
  <c r="G117" i="15"/>
  <c r="C117" i="15"/>
  <c r="F117" i="15"/>
  <c r="E117" i="15"/>
  <c r="D117" i="15"/>
  <c r="B117" i="15"/>
  <c r="H117" i="15"/>
  <c r="G123" i="15"/>
  <c r="C123" i="15"/>
  <c r="D123" i="15"/>
  <c r="H123" i="15"/>
  <c r="B123" i="15"/>
  <c r="F123" i="15"/>
  <c r="E123" i="15"/>
  <c r="G121" i="15"/>
  <c r="C121" i="15"/>
  <c r="F121" i="15"/>
  <c r="E121" i="15"/>
  <c r="D121" i="15"/>
  <c r="H121" i="15"/>
  <c r="B121" i="15"/>
  <c r="B139" i="15" a="1"/>
  <c r="B135" i="15" a="1"/>
  <c r="B131" i="15" a="1"/>
  <c r="C141" i="15"/>
  <c r="B141" i="15"/>
  <c r="B137" i="15" a="1"/>
  <c r="B129" i="15" a="1"/>
  <c r="B133" i="15" a="1"/>
  <c r="C125" i="15"/>
  <c r="B125" i="15"/>
  <c r="G115" i="15"/>
  <c r="G114" i="15" s="1"/>
  <c r="C115" i="15"/>
  <c r="C114" i="15" s="1"/>
  <c r="D115" i="15"/>
  <c r="D114" i="15" s="1"/>
  <c r="H115" i="15"/>
  <c r="H114" i="15" s="1"/>
  <c r="B115" i="15"/>
  <c r="B114" i="15" s="1"/>
  <c r="F115" i="15"/>
  <c r="F114" i="15" s="1"/>
  <c r="E115" i="15"/>
  <c r="E114" i="15" s="1"/>
  <c r="G119" i="15"/>
  <c r="C119" i="15"/>
  <c r="D119" i="15"/>
  <c r="H119" i="15"/>
  <c r="B119" i="15"/>
  <c r="F119" i="15"/>
  <c r="E119" i="15"/>
  <c r="G129" i="15" l="1"/>
  <c r="G128" i="15" s="1"/>
  <c r="C129" i="15"/>
  <c r="C128" i="15" s="1"/>
  <c r="E129" i="15"/>
  <c r="E128" i="15" s="1"/>
  <c r="D129" i="15"/>
  <c r="D128" i="15" s="1"/>
  <c r="B129" i="15"/>
  <c r="B128" i="15" s="1"/>
  <c r="H129" i="15"/>
  <c r="H128" i="15" s="1"/>
  <c r="F129" i="15"/>
  <c r="F128" i="15" s="1"/>
  <c r="G131" i="15"/>
  <c r="C131" i="15"/>
  <c r="H131" i="15"/>
  <c r="B131" i="15"/>
  <c r="F131" i="15"/>
  <c r="E131" i="15"/>
  <c r="D131" i="15"/>
  <c r="G137" i="15"/>
  <c r="C137" i="15"/>
  <c r="E137" i="15"/>
  <c r="D137" i="15"/>
  <c r="B137" i="15"/>
  <c r="H137" i="15"/>
  <c r="F137" i="15"/>
  <c r="G135" i="15"/>
  <c r="C135" i="15"/>
  <c r="H135" i="15"/>
  <c r="B135" i="15"/>
  <c r="F135" i="15"/>
  <c r="E135" i="15"/>
  <c r="D135" i="15"/>
  <c r="B155" i="15"/>
  <c r="B151" i="15" a="1"/>
  <c r="B147" i="15" a="1"/>
  <c r="B143" i="15" a="1"/>
  <c r="B149" i="15" a="1"/>
  <c r="B145" i="15" a="1"/>
  <c r="C155" i="15"/>
  <c r="B153" i="15" a="1"/>
  <c r="C139" i="15"/>
  <c r="B139" i="15"/>
  <c r="G133" i="15"/>
  <c r="C133" i="15"/>
  <c r="E133" i="15"/>
  <c r="D133" i="15"/>
  <c r="H133" i="15"/>
  <c r="F133" i="15"/>
  <c r="B133" i="15"/>
  <c r="C153" i="15" l="1"/>
  <c r="B153" i="15"/>
  <c r="G147" i="15"/>
  <c r="C147" i="15"/>
  <c r="F147" i="15"/>
  <c r="E147" i="15"/>
  <c r="D147" i="15"/>
  <c r="H147" i="15"/>
  <c r="B147" i="15"/>
  <c r="G145" i="15"/>
  <c r="C145" i="15"/>
  <c r="D145" i="15"/>
  <c r="H145" i="15"/>
  <c r="B145" i="15"/>
  <c r="F145" i="15"/>
  <c r="E145" i="15"/>
  <c r="G151" i="15"/>
  <c r="C151" i="15"/>
  <c r="F151" i="15"/>
  <c r="E151" i="15"/>
  <c r="D151" i="15"/>
  <c r="B151" i="15"/>
  <c r="H151" i="15"/>
  <c r="G143" i="15"/>
  <c r="G142" i="15" s="1"/>
  <c r="C143" i="15"/>
  <c r="C142" i="15" s="1"/>
  <c r="F143" i="15"/>
  <c r="F142" i="15" s="1"/>
  <c r="E143" i="15"/>
  <c r="E142" i="15" s="1"/>
  <c r="D143" i="15"/>
  <c r="D142" i="15" s="1"/>
  <c r="B143" i="15"/>
  <c r="B142" i="15" s="1"/>
  <c r="H143" i="15"/>
  <c r="H142" i="15" s="1"/>
  <c r="G149" i="15"/>
  <c r="C149" i="15"/>
  <c r="D149" i="15"/>
  <c r="H149" i="15"/>
  <c r="B149" i="15"/>
  <c r="F149" i="15"/>
  <c r="E149" i="15"/>
  <c r="B167" i="15" a="1"/>
  <c r="B165" i="15" a="1"/>
  <c r="B161" i="15" a="1"/>
  <c r="B157" i="15" a="1"/>
  <c r="B163" i="15" a="1"/>
  <c r="B159" i="15" a="1"/>
  <c r="G161" i="15" l="1"/>
  <c r="C161" i="15"/>
  <c r="H161" i="15"/>
  <c r="B161" i="15"/>
  <c r="F161" i="15"/>
  <c r="E161" i="15"/>
  <c r="D161" i="15"/>
  <c r="G159" i="15"/>
  <c r="C159" i="15"/>
  <c r="E159" i="15"/>
  <c r="D159" i="15"/>
  <c r="H159" i="15"/>
  <c r="F159" i="15"/>
  <c r="B159" i="15"/>
  <c r="G165" i="15"/>
  <c r="C165" i="15"/>
  <c r="H165" i="15"/>
  <c r="B165" i="15"/>
  <c r="F165" i="15"/>
  <c r="E165" i="15"/>
  <c r="D165" i="15"/>
  <c r="G163" i="15"/>
  <c r="C163" i="15"/>
  <c r="E163" i="15"/>
  <c r="D163" i="15"/>
  <c r="B163" i="15"/>
  <c r="H163" i="15"/>
  <c r="F163" i="15"/>
  <c r="C167" i="15"/>
  <c r="B167" i="15"/>
  <c r="G157" i="15"/>
  <c r="G156" i="15" s="1"/>
  <c r="C157" i="15"/>
  <c r="C156" i="15" s="1"/>
  <c r="H157" i="15"/>
  <c r="H156" i="15" s="1"/>
  <c r="B157" i="15"/>
  <c r="B156" i="15" s="1"/>
  <c r="F157" i="15"/>
  <c r="F156" i="15" s="1"/>
  <c r="E157" i="15"/>
  <c r="E156" i="15" s="1"/>
  <c r="D157" i="15"/>
  <c r="D156" i="15" s="1"/>
</calcChain>
</file>

<file path=xl/sharedStrings.xml><?xml version="1.0" encoding="utf-8"?>
<sst xmlns="http://schemas.openxmlformats.org/spreadsheetml/2006/main" count="158" uniqueCount="31">
  <si>
    <t>Notes:</t>
  </si>
  <si>
    <t>MONDAY</t>
  </si>
  <si>
    <t>December</t>
  </si>
  <si>
    <t>January</t>
  </si>
  <si>
    <t>CHRISTMAS</t>
  </si>
  <si>
    <t>New Years Day</t>
  </si>
  <si>
    <t>Holocost Museum</t>
  </si>
  <si>
    <t>Lancaster Classic</t>
  </si>
  <si>
    <t>Vegas</t>
  </si>
  <si>
    <t>NFAA Indoor Nationals</t>
  </si>
  <si>
    <t>Arizona Cup</t>
  </si>
  <si>
    <t>Gator Cup</t>
  </si>
  <si>
    <t>So-Cal Showdown</t>
  </si>
  <si>
    <t>Buckeye Classic</t>
  </si>
  <si>
    <t>JOAD</t>
  </si>
  <si>
    <t>JOAD - PIN</t>
  </si>
  <si>
    <t>Memorial Day</t>
  </si>
  <si>
    <t>Independence Day</t>
  </si>
  <si>
    <t>Labor Day</t>
  </si>
  <si>
    <t>Halloween</t>
  </si>
  <si>
    <t>Thanksgiving</t>
  </si>
  <si>
    <t>Christmas</t>
  </si>
  <si>
    <t>Valentines</t>
  </si>
  <si>
    <t>Vegas
JOAD</t>
  </si>
  <si>
    <t>Easter</t>
  </si>
  <si>
    <t>Mardi Gras
JOAD</t>
  </si>
  <si>
    <t>NFAA Indoor Nationals
JOAD</t>
  </si>
  <si>
    <t>Arizona Cup
JOAD</t>
  </si>
  <si>
    <t>Gator Cup
JOAD</t>
  </si>
  <si>
    <t>So-Cal Showdown
JOAD</t>
  </si>
  <si>
    <t>Buckeye Classic
JOAD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</si>
</sst>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25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0" fontId="12" fillId="9" borderId="6" xfId="6" applyNumberFormat="1" applyFill="1">
      <alignment horizontal="left" vertical="top" wrapText="1" indent="1"/>
    </xf>
    <xf numFmtId="0" fontId="12" fillId="9" borderId="7" xfId="6" applyNumberFormat="1" applyFill="1" applyBorder="1">
      <alignment horizontal="left" vertical="top" wrapText="1" indent="1"/>
    </xf>
    <xf numFmtId="164" fontId="9" fillId="9" borderId="9" xfId="5" applyFill="1">
      <alignment horizontal="left" vertical="center" wrapText="1" indent="1"/>
    </xf>
    <xf numFmtId="164" fontId="9" fillId="9" borderId="4" xfId="5" applyFill="1" applyBorder="1">
      <alignment horizontal="left" vertical="center" wrapText="1" indent="1"/>
    </xf>
    <xf numFmtId="0" fontId="12" fillId="10" borderId="6" xfId="6" applyNumberFormat="1" applyFill="1">
      <alignment horizontal="left" vertical="top" wrapText="1" indent="1"/>
    </xf>
    <xf numFmtId="0" fontId="12" fillId="10" borderId="5" xfId="6" applyNumberFormat="1" applyFill="1" applyBorder="1">
      <alignment horizontal="left" vertical="top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0" fontId="7" fillId="0" borderId="0" xfId="2">
      <alignment horizontal="left" indent="3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164" fontId="11" fillId="0" borderId="8" xfId="8">
      <alignment horizontal="left" vertical="center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3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zoomScale="70" zoomScaleNormal="70" workbookViewId="0">
      <selection activeCell="M22" sqref="M22"/>
    </sheetView>
  </sheetViews>
  <sheetFormatPr defaultColWidth="8.75" defaultRowHeight="14.5" x14ac:dyDescent="0.35"/>
  <cols>
    <col min="1" max="1" width="2" customWidth="1"/>
    <col min="2" max="2" width="18.25" customWidth="1"/>
    <col min="3" max="8" width="17.6640625" customWidth="1"/>
    <col min="9" max="9" width="2.4140625" customWidth="1"/>
    <col min="14" max="14" width="6.75" customWidth="1"/>
  </cols>
  <sheetData>
    <row r="1" spans="1:8" ht="54" customHeight="1" x14ac:dyDescent="1">
      <c r="A1" s="2"/>
      <c r="B1" s="1">
        <v>2021</v>
      </c>
      <c r="C1" s="21" t="s">
        <v>2</v>
      </c>
      <c r="D1" s="21"/>
      <c r="E1" s="21"/>
      <c r="F1" s="2"/>
      <c r="G1" s="2"/>
      <c r="H1" s="2"/>
    </row>
    <row r="2" spans="1:8" ht="14.25" customHeight="1" x14ac:dyDescent="0.35">
      <c r="A2" s="3"/>
      <c r="B2" s="6" t="s">
        <v>1</v>
      </c>
      <c r="C2" s="7" t="str">
        <f>UPPER(TEXT(C3,"dddd"))</f>
        <v>TUESDAY</v>
      </c>
      <c r="D2" s="6" t="str">
        <f t="shared" ref="D2:H2" si="0">UPPER(TEXT(D3,"dddd"))</f>
        <v>WEDNESDAY</v>
      </c>
      <c r="E2" s="7" t="str">
        <f t="shared" si="0"/>
        <v>THURSDAY</v>
      </c>
      <c r="F2" s="6" t="str">
        <f t="shared" si="0"/>
        <v>FRIDAY</v>
      </c>
      <c r="G2" s="7" t="str">
        <f t="shared" si="0"/>
        <v>SATURDAY</v>
      </c>
      <c r="H2" s="6" t="str">
        <f t="shared" si="0"/>
        <v>SUNDAY</v>
      </c>
    </row>
    <row r="3" spans="1:8" ht="16.5" customHeight="1" x14ac:dyDescent="0.35">
      <c r="B3" s="4">
        <f t="array" ref="B3:H3">Days+1+DATE(Calendar1Year,Calendar1MonthOption,1)-WEEKDAY(DATE(Calendar1Year,Calendar1MonthOption,1),WeekdayOption)</f>
        <v>44529</v>
      </c>
      <c r="C3" s="4">
        <v>44530</v>
      </c>
      <c r="D3" s="4">
        <v>44531</v>
      </c>
      <c r="E3" s="4">
        <v>44532</v>
      </c>
      <c r="F3" s="4">
        <v>44533</v>
      </c>
      <c r="G3" s="4">
        <v>44534</v>
      </c>
      <c r="H3" s="5">
        <v>44535</v>
      </c>
    </row>
    <row r="4" spans="1:8" ht="56.25" customHeight="1" x14ac:dyDescent="0.35">
      <c r="B4" s="13"/>
      <c r="C4" s="13" t="s">
        <v>14</v>
      </c>
      <c r="D4" s="9"/>
      <c r="E4" s="9"/>
      <c r="F4" s="9"/>
      <c r="G4" s="9" t="s">
        <v>14</v>
      </c>
      <c r="H4" s="10"/>
    </row>
    <row r="5" spans="1:8" ht="16.5" customHeight="1" x14ac:dyDescent="0.35">
      <c r="B5" s="4">
        <f t="array" ref="B5:H5">Days+8+DATE(Calendar1Year,Calendar1MonthOption,1)-WEEKDAY(DATE(Calendar1Year,Calendar1MonthOption,1),WeekdayOption)</f>
        <v>44536</v>
      </c>
      <c r="C5" s="4">
        <v>44537</v>
      </c>
      <c r="D5" s="4">
        <v>44538</v>
      </c>
      <c r="E5" s="4">
        <v>44539</v>
      </c>
      <c r="F5" s="4">
        <v>44540</v>
      </c>
      <c r="G5" s="4">
        <v>44541</v>
      </c>
      <c r="H5" s="5">
        <v>44542</v>
      </c>
    </row>
    <row r="6" spans="1:8" ht="56.25" customHeight="1" x14ac:dyDescent="0.35">
      <c r="B6" s="9"/>
      <c r="C6" s="9" t="s">
        <v>14</v>
      </c>
      <c r="D6" s="9"/>
      <c r="E6" s="9"/>
      <c r="F6" s="9"/>
      <c r="G6" s="9" t="s">
        <v>14</v>
      </c>
      <c r="H6" s="12"/>
    </row>
    <row r="7" spans="1:8" ht="16.5" customHeight="1" x14ac:dyDescent="0.35">
      <c r="B7" s="4">
        <f t="array" ref="B7:H7">Days+15+DATE(Calendar1Year,Calendar1MonthOption,1)-WEEKDAY(DATE(Calendar1Year,Calendar1MonthOption,1),WeekdayOption)</f>
        <v>44543</v>
      </c>
      <c r="C7" s="4">
        <v>44544</v>
      </c>
      <c r="D7" s="4">
        <v>44545</v>
      </c>
      <c r="E7" s="4">
        <v>44546</v>
      </c>
      <c r="F7" s="4">
        <v>44547</v>
      </c>
      <c r="G7" s="4">
        <v>44548</v>
      </c>
      <c r="H7" s="5">
        <v>44549</v>
      </c>
    </row>
    <row r="8" spans="1:8" ht="56.25" customHeight="1" x14ac:dyDescent="0.35">
      <c r="B8" s="9"/>
      <c r="C8" s="9" t="s">
        <v>15</v>
      </c>
      <c r="D8" s="9"/>
      <c r="E8" s="9"/>
      <c r="F8" s="9"/>
      <c r="G8" s="9" t="s">
        <v>15</v>
      </c>
      <c r="H8" s="10"/>
    </row>
    <row r="9" spans="1:8" ht="16.5" customHeight="1" x14ac:dyDescent="0.35">
      <c r="B9" s="4">
        <f t="array" ref="B9:H9">Days+22+DATE(Calendar1Year,Calendar1MonthOption,1)-WEEKDAY(DATE(Calendar1Year,Calendar1MonthOption,1),WeekdayOption)</f>
        <v>44550</v>
      </c>
      <c r="C9" s="4">
        <v>44551</v>
      </c>
      <c r="D9" s="4">
        <v>44552</v>
      </c>
      <c r="E9" s="4">
        <v>44553</v>
      </c>
      <c r="F9" s="4">
        <v>44554</v>
      </c>
      <c r="G9" s="4">
        <v>44555</v>
      </c>
      <c r="H9" s="5">
        <v>44556</v>
      </c>
    </row>
    <row r="10" spans="1:8" ht="56.25" customHeight="1" x14ac:dyDescent="0.35">
      <c r="B10" s="9"/>
      <c r="C10" s="9" t="s">
        <v>14</v>
      </c>
      <c r="D10" s="9"/>
      <c r="E10" s="9"/>
      <c r="F10" s="9"/>
      <c r="G10" s="17" t="s">
        <v>4</v>
      </c>
      <c r="H10" s="10"/>
    </row>
    <row r="11" spans="1:8" ht="16.5" customHeight="1" x14ac:dyDescent="0.35">
      <c r="B11" s="4">
        <f t="array" ref="B11:H11">Days+29+DATE(Calendar1Year,Calendar1MonthOption,1)-WEEKDAY(DATE(Calendar1Year,Calendar1MonthOption,1),WeekdayOption)</f>
        <v>44557</v>
      </c>
      <c r="C11" s="4">
        <v>44558</v>
      </c>
      <c r="D11" s="4">
        <v>44559</v>
      </c>
      <c r="E11" s="4">
        <v>44560</v>
      </c>
      <c r="F11" s="4">
        <v>44561</v>
      </c>
      <c r="G11" s="4">
        <v>44562</v>
      </c>
      <c r="H11" s="5">
        <v>44563</v>
      </c>
    </row>
    <row r="12" spans="1:8" ht="57" customHeight="1" x14ac:dyDescent="0.35">
      <c r="B12" s="9"/>
      <c r="C12" s="9" t="s">
        <v>14</v>
      </c>
      <c r="D12" s="9"/>
      <c r="E12" s="9"/>
      <c r="F12" s="9"/>
      <c r="G12" s="9" t="s">
        <v>14</v>
      </c>
      <c r="H12" s="10"/>
    </row>
    <row r="13" spans="1:8" ht="16.5" customHeight="1" x14ac:dyDescent="0.35">
      <c r="B13" s="4">
        <f t="array" ref="B13:C13">Days+36+DATE(Calendar1Year,Calendar1MonthOption,1)-WEEKDAY(DATE(Calendar1Year,Calendar1MonthOption,1),WeekdayOption)</f>
        <v>44564</v>
      </c>
      <c r="C13" s="4">
        <v>44565</v>
      </c>
      <c r="D13" s="19" t="s">
        <v>0</v>
      </c>
      <c r="E13" s="19"/>
      <c r="F13" s="19"/>
      <c r="G13" s="19"/>
      <c r="H13" s="19"/>
    </row>
    <row r="14" spans="1:8" ht="63.75" customHeight="1" x14ac:dyDescent="0.35">
      <c r="B14" s="9"/>
      <c r="C14" s="13"/>
      <c r="D14" s="20"/>
      <c r="E14" s="20"/>
      <c r="F14" s="20"/>
      <c r="G14" s="20"/>
      <c r="H14" s="20"/>
    </row>
  </sheetData>
  <mergeCells count="3">
    <mergeCell ref="D13:H13"/>
    <mergeCell ref="D14:H14"/>
    <mergeCell ref="C1:E1"/>
  </mergeCells>
  <phoneticPr fontId="2" type="noConversion"/>
  <conditionalFormatting sqref="B3:H3 B5:H5 B7:H7 B9:H9 B11:H11 B13:C13">
    <cfRule type="expression" dxfId="12" priority="38">
      <formula>MONTH(B3)&lt;&gt;Calendar1MonthOption</formula>
    </cfRule>
  </conditionalFormatting>
  <dataValidations xWindow="261" yWindow="449" count="9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customProperties>
    <customPr name="_pios_id" r:id="rId2"/>
    <customPr name="EpmWorksheetKeyString_GUID" r:id="rId3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EACB-3BE7-4B8E-AC4B-F3D112F6D220}">
  <sheetPr>
    <tabColor theme="4" tint="-0.249977111117893"/>
    <pageSetUpPr autoPageBreaks="0" fitToPage="1"/>
  </sheetPr>
  <dimension ref="A1:H168"/>
  <sheetViews>
    <sheetView showGridLines="0" tabSelected="1" zoomScale="60" zoomScaleNormal="60" workbookViewId="0">
      <selection activeCell="M12" sqref="M12"/>
    </sheetView>
  </sheetViews>
  <sheetFormatPr defaultColWidth="8.75" defaultRowHeight="14.5" x14ac:dyDescent="0.35"/>
  <cols>
    <col min="1" max="1" width="2" customWidth="1"/>
    <col min="2" max="2" width="18.25" customWidth="1"/>
    <col min="3" max="8" width="17.6640625" customWidth="1"/>
    <col min="9" max="9" width="2.4140625" customWidth="1"/>
    <col min="14" max="14" width="6.75" customWidth="1"/>
  </cols>
  <sheetData>
    <row r="1" spans="1:8" ht="54" customHeight="1" x14ac:dyDescent="1">
      <c r="A1" s="2"/>
      <c r="B1" s="1">
        <v>2022</v>
      </c>
      <c r="C1" s="21" t="s">
        <v>3</v>
      </c>
      <c r="D1" s="21"/>
      <c r="E1" s="21"/>
      <c r="F1" s="2"/>
      <c r="G1" s="2"/>
      <c r="H1" s="2"/>
    </row>
    <row r="2" spans="1:8" ht="14.25" customHeight="1" x14ac:dyDescent="0.35">
      <c r="A2" s="3"/>
      <c r="B2" s="6" t="s">
        <v>1</v>
      </c>
      <c r="C2" s="7" t="str">
        <f>UPPER(TEXT(C3,"dddd"))</f>
        <v>TUESDAY</v>
      </c>
      <c r="D2" s="6" t="str">
        <f t="shared" ref="D2:H2" si="0">UPPER(TEXT(D3,"dddd"))</f>
        <v>WEDNESDAY</v>
      </c>
      <c r="E2" s="7" t="str">
        <f t="shared" si="0"/>
        <v>THURSDAY</v>
      </c>
      <c r="F2" s="6" t="str">
        <f t="shared" si="0"/>
        <v>FRIDAY</v>
      </c>
      <c r="G2" s="7" t="str">
        <f t="shared" si="0"/>
        <v>SATURDAY</v>
      </c>
      <c r="H2" s="6" t="str">
        <f t="shared" si="0"/>
        <v>SUNDAY</v>
      </c>
    </row>
    <row r="3" spans="1:8" ht="16.5" customHeight="1" x14ac:dyDescent="0.35">
      <c r="B3" s="15">
        <f t="array" ref="B3:H3">Days+1+DATE(Calendar1Year,Calendar1MonthOption,1)-WEEKDAY(DATE(Calendar1Year,Calendar1MonthOption,1),WeekdayOption)</f>
        <v>44557</v>
      </c>
      <c r="C3" s="15">
        <v>44558</v>
      </c>
      <c r="D3" s="15">
        <v>44559</v>
      </c>
      <c r="E3" s="15">
        <v>44560</v>
      </c>
      <c r="F3" s="15">
        <v>44561</v>
      </c>
      <c r="G3" s="4">
        <v>44562</v>
      </c>
      <c r="H3" s="5">
        <v>44563</v>
      </c>
    </row>
    <row r="4" spans="1:8" ht="56.25" customHeight="1" x14ac:dyDescent="0.35">
      <c r="B4" s="13"/>
      <c r="C4" s="13"/>
      <c r="D4" s="13"/>
      <c r="E4" s="13"/>
      <c r="F4" s="13" t="s">
        <v>6</v>
      </c>
      <c r="G4" s="17" t="s">
        <v>5</v>
      </c>
      <c r="H4" s="10"/>
    </row>
    <row r="5" spans="1:8" ht="16.5" customHeight="1" x14ac:dyDescent="0.35">
      <c r="B5" s="4">
        <f t="array" ref="B5:H5">Days+8+DATE(Calendar1Year,Calendar1MonthOption,1)-WEEKDAY(DATE(Calendar1Year,Calendar1MonthOption,1),WeekdayOption)</f>
        <v>44564</v>
      </c>
      <c r="C5" s="4">
        <v>44565</v>
      </c>
      <c r="D5" s="4">
        <v>44566</v>
      </c>
      <c r="E5" s="4">
        <v>44567</v>
      </c>
      <c r="F5" s="4">
        <v>44568</v>
      </c>
      <c r="G5" s="4">
        <v>44569</v>
      </c>
      <c r="H5" s="5">
        <v>44570</v>
      </c>
    </row>
    <row r="6" spans="1:8" ht="56.25" customHeight="1" x14ac:dyDescent="0.35">
      <c r="B6" s="9"/>
      <c r="C6" s="9" t="s">
        <v>14</v>
      </c>
      <c r="D6" s="9"/>
      <c r="E6" s="9"/>
      <c r="F6" s="9"/>
      <c r="G6" s="9" t="s">
        <v>14</v>
      </c>
      <c r="H6" s="12"/>
    </row>
    <row r="7" spans="1:8" ht="16.5" customHeight="1" x14ac:dyDescent="0.35">
      <c r="B7" s="4">
        <f t="array" ref="B7:H7">Days+15+DATE(Calendar1Year,Calendar1MonthOption,1)-WEEKDAY(DATE(Calendar1Year,Calendar1MonthOption,1),WeekdayOption)</f>
        <v>44571</v>
      </c>
      <c r="C7" s="4">
        <v>44572</v>
      </c>
      <c r="D7" s="4">
        <v>44573</v>
      </c>
      <c r="E7" s="4">
        <v>44574</v>
      </c>
      <c r="F7" s="4">
        <v>44575</v>
      </c>
      <c r="G7" s="4">
        <v>44576</v>
      </c>
      <c r="H7" s="5">
        <v>44577</v>
      </c>
    </row>
    <row r="8" spans="1:8" ht="56.25" customHeight="1" x14ac:dyDescent="0.35">
      <c r="B8" s="9"/>
      <c r="C8" s="9" t="s">
        <v>15</v>
      </c>
      <c r="D8" s="9"/>
      <c r="E8" s="9"/>
      <c r="F8" s="9"/>
      <c r="G8" s="9" t="s">
        <v>15</v>
      </c>
      <c r="H8" s="10"/>
    </row>
    <row r="9" spans="1:8" ht="16.5" customHeight="1" x14ac:dyDescent="0.35">
      <c r="B9" s="4">
        <f t="array" ref="B9:H9">Days+22+DATE(Calendar1Year,Calendar1MonthOption,1)-WEEKDAY(DATE(Calendar1Year,Calendar1MonthOption,1),WeekdayOption)</f>
        <v>44578</v>
      </c>
      <c r="C9" s="4">
        <v>44579</v>
      </c>
      <c r="D9" s="4">
        <v>44580</v>
      </c>
      <c r="E9" s="4">
        <v>44581</v>
      </c>
      <c r="F9" s="4">
        <v>44582</v>
      </c>
      <c r="G9" s="4">
        <v>44583</v>
      </c>
      <c r="H9" s="5">
        <v>44584</v>
      </c>
    </row>
    <row r="10" spans="1:8" ht="56.25" customHeight="1" x14ac:dyDescent="0.35">
      <c r="B10" s="9"/>
      <c r="C10" s="9" t="s">
        <v>14</v>
      </c>
      <c r="D10" s="9"/>
      <c r="E10" s="9"/>
      <c r="F10" s="9"/>
      <c r="G10" s="9" t="s">
        <v>14</v>
      </c>
      <c r="H10" s="10"/>
    </row>
    <row r="11" spans="1:8" ht="16.5" customHeight="1" x14ac:dyDescent="0.35">
      <c r="B11" s="4">
        <f t="array" ref="B11:H11">Days+29+DATE(Calendar1Year,Calendar1MonthOption,1)-WEEKDAY(DATE(Calendar1Year,Calendar1MonthOption,1),WeekdayOption)</f>
        <v>44585</v>
      </c>
      <c r="C11" s="4">
        <v>44586</v>
      </c>
      <c r="D11" s="4">
        <v>44587</v>
      </c>
      <c r="E11" s="4">
        <v>44588</v>
      </c>
      <c r="F11" s="4">
        <v>44589</v>
      </c>
      <c r="G11" s="4">
        <v>44590</v>
      </c>
      <c r="H11" s="5">
        <v>44591</v>
      </c>
    </row>
    <row r="12" spans="1:8" ht="57" customHeight="1" x14ac:dyDescent="0.35">
      <c r="B12" s="9"/>
      <c r="C12" s="9" t="s">
        <v>14</v>
      </c>
      <c r="D12" s="9"/>
      <c r="E12" s="9" t="s">
        <v>7</v>
      </c>
      <c r="F12" s="9" t="s">
        <v>7</v>
      </c>
      <c r="G12" s="9" t="s">
        <v>7</v>
      </c>
      <c r="H12" s="10" t="s">
        <v>7</v>
      </c>
    </row>
    <row r="13" spans="1:8" ht="16.5" customHeight="1" x14ac:dyDescent="0.35">
      <c r="B13" s="4">
        <f t="array" ref="B13:C13">Days+36+DATE(Calendar1Year,Calendar1MonthOption,1)-WEEKDAY(DATE(Calendar1Year,Calendar1MonthOption,1),WeekdayOption)</f>
        <v>44592</v>
      </c>
      <c r="C13" s="15">
        <v>44593</v>
      </c>
      <c r="D13" s="19" t="s">
        <v>0</v>
      </c>
      <c r="E13" s="19"/>
      <c r="F13" s="19"/>
      <c r="G13" s="19"/>
      <c r="H13" s="19"/>
    </row>
    <row r="14" spans="1:8" ht="63.75" customHeight="1" x14ac:dyDescent="0.35">
      <c r="B14" s="9"/>
      <c r="C14" s="13"/>
      <c r="D14" s="20"/>
      <c r="E14" s="20"/>
      <c r="F14" s="20"/>
      <c r="G14" s="20"/>
      <c r="H14" s="20"/>
    </row>
    <row r="15" spans="1:8" ht="54" customHeight="1" x14ac:dyDescent="1">
      <c r="A15" s="2"/>
      <c r="B15" s="1">
        <f>YEAR(DATE(Calendar1Year,Calendar1MonthOption+1,1))</f>
        <v>2022</v>
      </c>
      <c r="C15" s="21" t="str">
        <f>TEXT(DATE(Calendar1Year,Calendar1MonthOption+1,1),"mmmm")</f>
        <v>February</v>
      </c>
      <c r="D15" s="21"/>
      <c r="E15" s="21"/>
      <c r="F15" s="8"/>
      <c r="G15" s="8"/>
      <c r="H15" s="2"/>
    </row>
    <row r="16" spans="1:8" ht="14.25" customHeight="1" x14ac:dyDescent="0.35">
      <c r="A16" s="3"/>
      <c r="B16" s="6" t="str">
        <f>UPPER(TEXT(B17,"dddd"))</f>
        <v>MONDAY</v>
      </c>
      <c r="C16" s="7" t="str">
        <f t="shared" ref="C16:H16" si="1">UPPER(TEXT(C17,"dddd"))</f>
        <v>TUESDAY</v>
      </c>
      <c r="D16" s="6" t="str">
        <f t="shared" si="1"/>
        <v>WEDNESDAY</v>
      </c>
      <c r="E16" s="7" t="str">
        <f t="shared" si="1"/>
        <v>THURSDAY</v>
      </c>
      <c r="F16" s="6" t="str">
        <f t="shared" si="1"/>
        <v>FRIDAY</v>
      </c>
      <c r="G16" s="7" t="str">
        <f t="shared" si="1"/>
        <v>SATURDAY</v>
      </c>
      <c r="H16" s="6" t="str">
        <f t="shared" si="1"/>
        <v>SUNDAY</v>
      </c>
    </row>
    <row r="17" spans="1:8" ht="16.5" customHeight="1" x14ac:dyDescent="0.35">
      <c r="B17" s="15">
        <f t="array" ref="B17:H17">Days+1+DATE(Calendar2Year,Calendar2MonthOption,1)-WEEKDAY(DATE(Calendar2Year,Calendar2MonthOption,1),WeekdayOption)</f>
        <v>44592</v>
      </c>
      <c r="C17" s="4">
        <v>44593</v>
      </c>
      <c r="D17" s="4">
        <v>44594</v>
      </c>
      <c r="E17" s="4">
        <v>44595</v>
      </c>
      <c r="F17" s="4">
        <v>44596</v>
      </c>
      <c r="G17" s="4">
        <v>44597</v>
      </c>
      <c r="H17" s="5">
        <v>44598</v>
      </c>
    </row>
    <row r="18" spans="1:8" ht="56.25" customHeight="1" x14ac:dyDescent="0.35">
      <c r="B18" s="13"/>
      <c r="C18" s="9" t="s">
        <v>14</v>
      </c>
      <c r="D18" s="9" t="s">
        <v>8</v>
      </c>
      <c r="E18" s="9" t="s">
        <v>8</v>
      </c>
      <c r="F18" s="9" t="s">
        <v>8</v>
      </c>
      <c r="G18" s="9" t="s">
        <v>23</v>
      </c>
      <c r="H18" s="10" t="s">
        <v>8</v>
      </c>
    </row>
    <row r="19" spans="1:8" ht="16.5" customHeight="1" x14ac:dyDescent="0.35">
      <c r="B19" s="4">
        <f t="array" ref="B19:H19">Days+8+DATE(Calendar2Year,Calendar2MonthOption,1)-WEEKDAY(DATE(Calendar2Year,Calendar2MonthOption,1),WeekdayOption)</f>
        <v>44599</v>
      </c>
      <c r="C19" s="4">
        <v>44600</v>
      </c>
      <c r="D19" s="4">
        <v>44601</v>
      </c>
      <c r="E19" s="4">
        <v>44602</v>
      </c>
      <c r="F19" s="4">
        <v>44603</v>
      </c>
      <c r="G19" s="4">
        <v>44604</v>
      </c>
      <c r="H19" s="5">
        <v>44605</v>
      </c>
    </row>
    <row r="20" spans="1:8" ht="56.25" customHeight="1" x14ac:dyDescent="0.35">
      <c r="B20" s="9"/>
      <c r="C20" s="9" t="s">
        <v>15</v>
      </c>
      <c r="D20" s="9"/>
      <c r="E20" s="9"/>
      <c r="F20" s="9"/>
      <c r="G20" s="9" t="s">
        <v>15</v>
      </c>
      <c r="H20" s="10"/>
    </row>
    <row r="21" spans="1:8" ht="16.5" customHeight="1" x14ac:dyDescent="0.35">
      <c r="B21" s="4">
        <f t="array" ref="B21:H21">Days+15+DATE(Calendar2Year,Calendar2MonthOption,1)-WEEKDAY(DATE(Calendar2Year,Calendar2MonthOption,1),WeekdayOption)</f>
        <v>44606</v>
      </c>
      <c r="C21" s="4">
        <v>44607</v>
      </c>
      <c r="D21" s="4">
        <v>44608</v>
      </c>
      <c r="E21" s="4">
        <v>44609</v>
      </c>
      <c r="F21" s="4">
        <v>44610</v>
      </c>
      <c r="G21" s="4">
        <v>44611</v>
      </c>
      <c r="H21" s="5">
        <v>44612</v>
      </c>
    </row>
    <row r="22" spans="1:8" ht="56.25" customHeight="1" x14ac:dyDescent="0.35">
      <c r="B22" s="17" t="s">
        <v>22</v>
      </c>
      <c r="C22" s="9" t="s">
        <v>14</v>
      </c>
      <c r="D22" s="9"/>
      <c r="E22" s="9"/>
      <c r="F22" s="9"/>
      <c r="G22" s="9" t="s">
        <v>14</v>
      </c>
      <c r="H22" s="10"/>
    </row>
    <row r="23" spans="1:8" ht="16.5" customHeight="1" x14ac:dyDescent="0.35">
      <c r="B23" s="4">
        <f t="array" ref="B23:H23">Days+22+DATE(Calendar2Year,Calendar2MonthOption,1)-WEEKDAY(DATE(Calendar2Year,Calendar2MonthOption,1),WeekdayOption)</f>
        <v>44613</v>
      </c>
      <c r="C23" s="4">
        <v>44614</v>
      </c>
      <c r="D23" s="4">
        <v>44615</v>
      </c>
      <c r="E23" s="4">
        <v>44616</v>
      </c>
      <c r="F23" s="4">
        <v>44617</v>
      </c>
      <c r="G23" s="4">
        <v>44618</v>
      </c>
      <c r="H23" s="5">
        <v>44619</v>
      </c>
    </row>
    <row r="24" spans="1:8" ht="56.25" customHeight="1" x14ac:dyDescent="0.35">
      <c r="B24" s="9"/>
      <c r="C24" s="9" t="s">
        <v>14</v>
      </c>
      <c r="D24" s="9"/>
      <c r="E24" s="9"/>
      <c r="F24" s="9"/>
      <c r="G24" s="9" t="s">
        <v>14</v>
      </c>
      <c r="H24" s="10"/>
    </row>
    <row r="25" spans="1:8" ht="16.5" customHeight="1" x14ac:dyDescent="0.35">
      <c r="B25" s="4">
        <f t="array" ref="B25:H25">Days+29+DATE(Calendar2Year,Calendar2MonthOption,1)-WEEKDAY(DATE(Calendar2Year,Calendar2MonthOption,1),WeekdayOption)</f>
        <v>44620</v>
      </c>
      <c r="C25" s="15">
        <v>44621</v>
      </c>
      <c r="D25" s="15">
        <v>44622</v>
      </c>
      <c r="E25" s="15">
        <v>44623</v>
      </c>
      <c r="F25" s="15">
        <v>44624</v>
      </c>
      <c r="G25" s="15">
        <v>44625</v>
      </c>
      <c r="H25" s="16">
        <v>44626</v>
      </c>
    </row>
    <row r="26" spans="1:8" ht="57" customHeight="1" x14ac:dyDescent="0.35">
      <c r="B26" s="9"/>
      <c r="C26" s="13"/>
      <c r="D26" s="13"/>
      <c r="E26" s="13"/>
      <c r="F26" s="13"/>
      <c r="G26" s="13"/>
      <c r="H26" s="14"/>
    </row>
    <row r="27" spans="1:8" ht="16.5" customHeight="1" x14ac:dyDescent="0.35">
      <c r="B27" s="15">
        <f t="array" ref="B27:C27">Days+36+DATE(Calendar2Year,Calendar2MonthOption,1)-WEEKDAY(DATE(Calendar2Year,Calendar2MonthOption,1),WeekdayOption)</f>
        <v>44627</v>
      </c>
      <c r="C27" s="15">
        <v>44628</v>
      </c>
      <c r="D27" s="24" t="s">
        <v>0</v>
      </c>
      <c r="E27" s="24"/>
      <c r="F27" s="24"/>
      <c r="G27" s="24"/>
      <c r="H27" s="24"/>
    </row>
    <row r="28" spans="1:8" ht="63.75" customHeight="1" x14ac:dyDescent="0.35">
      <c r="B28" s="13"/>
      <c r="C28" s="13"/>
      <c r="D28" s="20"/>
      <c r="E28" s="20"/>
      <c r="F28" s="20"/>
      <c r="G28" s="20"/>
      <c r="H28" s="20"/>
    </row>
    <row r="29" spans="1:8" ht="54" customHeight="1" x14ac:dyDescent="1">
      <c r="A29" s="2"/>
      <c r="B29" s="1">
        <f>YEAR(DATE(Calendar2Year,Calendar2MonthOption+1,1))</f>
        <v>2022</v>
      </c>
      <c r="C29" s="21" t="str">
        <f>TEXT(DATE(Calendar2Year,Calendar2MonthOption+1,1),"mmmm")</f>
        <v>March</v>
      </c>
      <c r="D29" s="21"/>
      <c r="E29" s="21"/>
      <c r="F29" s="8"/>
      <c r="G29" s="8"/>
      <c r="H29" s="2"/>
    </row>
    <row r="30" spans="1:8" ht="14.25" customHeight="1" x14ac:dyDescent="0.35">
      <c r="A30" s="3"/>
      <c r="B30" s="6" t="str">
        <f>UPPER(TEXT(B31,"dddd"))</f>
        <v>MONDAY</v>
      </c>
      <c r="C30" s="7" t="str">
        <f t="shared" ref="C30:H30" si="2">UPPER(TEXT(C31,"dddd"))</f>
        <v>TUESDAY</v>
      </c>
      <c r="D30" s="6" t="str">
        <f t="shared" si="2"/>
        <v>WEDNESDAY</v>
      </c>
      <c r="E30" s="7" t="str">
        <f t="shared" si="2"/>
        <v>THURSDAY</v>
      </c>
      <c r="F30" s="6" t="str">
        <f t="shared" si="2"/>
        <v>FRIDAY</v>
      </c>
      <c r="G30" s="7" t="str">
        <f t="shared" si="2"/>
        <v>SATURDAY</v>
      </c>
      <c r="H30" s="6" t="str">
        <f t="shared" si="2"/>
        <v>SUNDAY</v>
      </c>
    </row>
    <row r="31" spans="1:8" ht="16.5" customHeight="1" x14ac:dyDescent="0.35">
      <c r="B31" s="15">
        <f t="array" ref="B31:H31">Days+1+DATE(Calendar3Year,Calendar3MonthOption,1)-WEEKDAY(DATE(Calendar3Year,Calendar3MonthOption,1),WeekdayOption)</f>
        <v>44620</v>
      </c>
      <c r="C31" s="4">
        <v>44621</v>
      </c>
      <c r="D31" s="4">
        <v>44622</v>
      </c>
      <c r="E31" s="4">
        <v>44623</v>
      </c>
      <c r="F31" s="4">
        <v>44624</v>
      </c>
      <c r="G31" s="4">
        <v>44625</v>
      </c>
      <c r="H31" s="5">
        <v>44626</v>
      </c>
    </row>
    <row r="32" spans="1:8" ht="56.25" customHeight="1" x14ac:dyDescent="0.35">
      <c r="B32" s="13"/>
      <c r="C32" s="9" t="s">
        <v>25</v>
      </c>
      <c r="D32" s="9"/>
      <c r="E32" s="9"/>
      <c r="F32" s="9"/>
      <c r="G32" s="9" t="s">
        <v>14</v>
      </c>
      <c r="H32" s="10"/>
    </row>
    <row r="33" spans="1:8" ht="16.5" customHeight="1" x14ac:dyDescent="0.35">
      <c r="B33" s="4">
        <f t="array" ref="B33:H33">Days+8+DATE(Calendar3Year,Calendar3MonthOption,1)-WEEKDAY(DATE(Calendar3Year,Calendar3MonthOption,1),WeekdayOption)</f>
        <v>44627</v>
      </c>
      <c r="C33" s="4">
        <v>44628</v>
      </c>
      <c r="D33" s="4">
        <v>44629</v>
      </c>
      <c r="E33" s="4">
        <v>44630</v>
      </c>
      <c r="F33" s="4">
        <v>44631</v>
      </c>
      <c r="G33" s="4">
        <v>44632</v>
      </c>
      <c r="H33" s="5">
        <v>44633</v>
      </c>
    </row>
    <row r="34" spans="1:8" ht="56.25" customHeight="1" x14ac:dyDescent="0.35">
      <c r="B34" s="9"/>
      <c r="C34" s="9" t="s">
        <v>15</v>
      </c>
      <c r="D34" s="9"/>
      <c r="E34" s="9"/>
      <c r="F34" s="9"/>
      <c r="G34" s="9" t="s">
        <v>15</v>
      </c>
      <c r="H34" s="10"/>
    </row>
    <row r="35" spans="1:8" ht="16.5" customHeight="1" x14ac:dyDescent="0.35">
      <c r="B35" s="4">
        <f t="array" ref="B35:H35">Days+15+DATE(Calendar3Year,Calendar3MonthOption,1)-WEEKDAY(DATE(Calendar3Year,Calendar3MonthOption,1),WeekdayOption)</f>
        <v>44634</v>
      </c>
      <c r="C35" s="4">
        <v>44635</v>
      </c>
      <c r="D35" s="4">
        <v>44636</v>
      </c>
      <c r="E35" s="4">
        <v>44637</v>
      </c>
      <c r="F35" s="4">
        <v>44638</v>
      </c>
      <c r="G35" s="4">
        <v>44639</v>
      </c>
      <c r="H35" s="5">
        <v>44640</v>
      </c>
    </row>
    <row r="36" spans="1:8" ht="56.25" customHeight="1" x14ac:dyDescent="0.35">
      <c r="B36" s="9"/>
      <c r="C36" s="9" t="s">
        <v>14</v>
      </c>
      <c r="D36" s="9"/>
      <c r="E36" s="9"/>
      <c r="F36" s="9" t="s">
        <v>9</v>
      </c>
      <c r="G36" s="9" t="s">
        <v>26</v>
      </c>
      <c r="H36" s="10" t="s">
        <v>9</v>
      </c>
    </row>
    <row r="37" spans="1:8" ht="16.5" customHeight="1" x14ac:dyDescent="0.35">
      <c r="B37" s="4">
        <f t="array" ref="B37:H37">Days+22+DATE(Calendar3Year,Calendar3MonthOption,1)-WEEKDAY(DATE(Calendar3Year,Calendar3MonthOption,1),WeekdayOption)</f>
        <v>44641</v>
      </c>
      <c r="C37" s="4">
        <v>44642</v>
      </c>
      <c r="D37" s="4">
        <v>44643</v>
      </c>
      <c r="E37" s="4">
        <v>44644</v>
      </c>
      <c r="F37" s="4">
        <v>44645</v>
      </c>
      <c r="G37" s="4">
        <v>44646</v>
      </c>
      <c r="H37" s="5">
        <v>44647</v>
      </c>
    </row>
    <row r="38" spans="1:8" ht="56.25" customHeight="1" x14ac:dyDescent="0.35">
      <c r="B38" s="9"/>
      <c r="C38" s="9" t="s">
        <v>14</v>
      </c>
      <c r="D38" s="9"/>
      <c r="E38" s="9"/>
      <c r="F38" s="9"/>
      <c r="G38" s="9" t="s">
        <v>14</v>
      </c>
      <c r="H38" s="10"/>
    </row>
    <row r="39" spans="1:8" ht="16.5" customHeight="1" x14ac:dyDescent="0.35">
      <c r="B39" s="4">
        <f t="array" ref="B39:H39">Days+29+DATE(Calendar3Year,Calendar3MonthOption,1)-WEEKDAY(DATE(Calendar3Year,Calendar3MonthOption,1),WeekdayOption)</f>
        <v>44648</v>
      </c>
      <c r="C39" s="4">
        <v>44649</v>
      </c>
      <c r="D39" s="4">
        <v>44650</v>
      </c>
      <c r="E39" s="4">
        <v>44651</v>
      </c>
      <c r="F39" s="15">
        <v>44652</v>
      </c>
      <c r="G39" s="15">
        <v>44653</v>
      </c>
      <c r="H39" s="16">
        <v>44654</v>
      </c>
    </row>
    <row r="40" spans="1:8" ht="57" customHeight="1" x14ac:dyDescent="0.35">
      <c r="B40" s="9"/>
      <c r="C40" s="9" t="s">
        <v>14</v>
      </c>
      <c r="D40" s="9"/>
      <c r="E40" s="9"/>
      <c r="F40" s="13"/>
      <c r="G40" s="13"/>
      <c r="H40" s="14"/>
    </row>
    <row r="41" spans="1:8" ht="16.5" customHeight="1" x14ac:dyDescent="0.35">
      <c r="B41" s="15">
        <f t="array" ref="B41:C41">Days+36+DATE(Calendar3Year,Calendar3MonthOption,1)-WEEKDAY(DATE(Calendar3Year,Calendar3MonthOption,1),WeekdayOption)</f>
        <v>44655</v>
      </c>
      <c r="C41" s="15">
        <v>44656</v>
      </c>
      <c r="D41" s="24" t="s">
        <v>0</v>
      </c>
      <c r="E41" s="24"/>
      <c r="F41" s="24"/>
      <c r="G41" s="24"/>
      <c r="H41" s="24"/>
    </row>
    <row r="42" spans="1:8" ht="63.75" customHeight="1" x14ac:dyDescent="0.35">
      <c r="B42" s="13"/>
      <c r="C42" s="13"/>
      <c r="D42" s="20"/>
      <c r="E42" s="20"/>
      <c r="F42" s="20"/>
      <c r="G42" s="20"/>
      <c r="H42" s="20"/>
    </row>
    <row r="43" spans="1:8" ht="54" customHeight="1" x14ac:dyDescent="1">
      <c r="A43" s="2"/>
      <c r="B43" s="1">
        <f>YEAR(DATE(Calendar3Year,Calendar3MonthOption+1,1))</f>
        <v>2022</v>
      </c>
      <c r="C43" s="21" t="str">
        <f>TEXT(DATE(Calendar3Year,Calendar3MonthOption+1,1),"mmmm")</f>
        <v>April</v>
      </c>
      <c r="D43" s="21"/>
      <c r="E43" s="21"/>
      <c r="F43" s="8"/>
      <c r="G43" s="8"/>
      <c r="H43" s="2"/>
    </row>
    <row r="44" spans="1:8" ht="14.25" customHeight="1" x14ac:dyDescent="0.35">
      <c r="A44" s="3"/>
      <c r="B44" s="6" t="str">
        <f>UPPER(TEXT(B45,"dddd"))</f>
        <v>MONDAY</v>
      </c>
      <c r="C44" s="7" t="str">
        <f t="shared" ref="C44:H44" si="3">UPPER(TEXT(C45,"dddd"))</f>
        <v>TUESDAY</v>
      </c>
      <c r="D44" s="6" t="str">
        <f t="shared" si="3"/>
        <v>WEDNESDAY</v>
      </c>
      <c r="E44" s="7" t="str">
        <f t="shared" si="3"/>
        <v>THURSDAY</v>
      </c>
      <c r="F44" s="6" t="str">
        <f t="shared" si="3"/>
        <v>FRIDAY</v>
      </c>
      <c r="G44" s="7" t="str">
        <f t="shared" si="3"/>
        <v>SATURDAY</v>
      </c>
      <c r="H44" s="6" t="str">
        <f t="shared" si="3"/>
        <v>SUNDAY</v>
      </c>
    </row>
    <row r="45" spans="1:8" ht="16.5" customHeight="1" x14ac:dyDescent="0.35">
      <c r="B45" s="15">
        <f t="array" ref="B45:H45">Days+1+DATE(Calendar4Year,Calendar4MonthOption,1)-WEEKDAY(DATE(Calendar4Year,Calendar4MonthOption,1),WeekdayOption)</f>
        <v>44648</v>
      </c>
      <c r="C45" s="15">
        <v>44649</v>
      </c>
      <c r="D45" s="15">
        <v>44650</v>
      </c>
      <c r="E45" s="15">
        <v>44651</v>
      </c>
      <c r="F45" s="4">
        <v>44652</v>
      </c>
      <c r="G45" s="4">
        <v>44653</v>
      </c>
      <c r="H45" s="5">
        <v>44654</v>
      </c>
    </row>
    <row r="46" spans="1:8" ht="56.25" customHeight="1" x14ac:dyDescent="0.35">
      <c r="B46" s="13"/>
      <c r="C46" s="13"/>
      <c r="D46" s="13"/>
      <c r="E46" s="13"/>
      <c r="F46" s="9" t="s">
        <v>10</v>
      </c>
      <c r="G46" s="9" t="s">
        <v>27</v>
      </c>
      <c r="H46" s="10" t="s">
        <v>10</v>
      </c>
    </row>
    <row r="47" spans="1:8" ht="16.5" customHeight="1" x14ac:dyDescent="0.35">
      <c r="B47" s="4">
        <f t="array" ref="B47:H47">Days+8+DATE(Calendar4Year,Calendar4MonthOption,1)-WEEKDAY(DATE(Calendar4Year,Calendar4MonthOption,1),WeekdayOption)</f>
        <v>44655</v>
      </c>
      <c r="C47" s="4">
        <v>44656</v>
      </c>
      <c r="D47" s="4">
        <v>44657</v>
      </c>
      <c r="E47" s="4">
        <v>44658</v>
      </c>
      <c r="F47" s="4">
        <v>44659</v>
      </c>
      <c r="G47" s="4">
        <v>44660</v>
      </c>
      <c r="H47" s="5">
        <v>44661</v>
      </c>
    </row>
    <row r="48" spans="1:8" ht="56.25" customHeight="1" x14ac:dyDescent="0.35">
      <c r="B48" s="9"/>
      <c r="C48" s="9" t="s">
        <v>14</v>
      </c>
      <c r="D48" s="9"/>
      <c r="E48" s="9"/>
      <c r="F48" s="9"/>
      <c r="G48" s="9" t="s">
        <v>14</v>
      </c>
      <c r="H48" s="10"/>
    </row>
    <row r="49" spans="1:8" ht="16.5" customHeight="1" x14ac:dyDescent="0.35">
      <c r="B49" s="4">
        <f t="array" ref="B49:H49">Days+15+DATE(Calendar4Year,Calendar4MonthOption,1)-WEEKDAY(DATE(Calendar4Year,Calendar4MonthOption,1),WeekdayOption)</f>
        <v>44662</v>
      </c>
      <c r="C49" s="4">
        <v>44663</v>
      </c>
      <c r="D49" s="4">
        <v>44664</v>
      </c>
      <c r="E49" s="4">
        <v>44665</v>
      </c>
      <c r="F49" s="4">
        <v>44666</v>
      </c>
      <c r="G49" s="4">
        <v>44667</v>
      </c>
      <c r="H49" s="5">
        <v>44668</v>
      </c>
    </row>
    <row r="50" spans="1:8" ht="56.25" customHeight="1" x14ac:dyDescent="0.35">
      <c r="B50" s="9"/>
      <c r="C50" s="9" t="s">
        <v>15</v>
      </c>
      <c r="D50" s="9"/>
      <c r="E50" s="9"/>
      <c r="F50" s="9"/>
      <c r="G50" s="9" t="s">
        <v>15</v>
      </c>
      <c r="H50" s="18" t="s">
        <v>24</v>
      </c>
    </row>
    <row r="51" spans="1:8" ht="16.5" customHeight="1" x14ac:dyDescent="0.35">
      <c r="B51" s="4">
        <f t="array" ref="B51:H51">Days+22+DATE(Calendar4Year,Calendar4MonthOption,1)-WEEKDAY(DATE(Calendar4Year,Calendar4MonthOption,1),WeekdayOption)</f>
        <v>44669</v>
      </c>
      <c r="C51" s="4">
        <v>44670</v>
      </c>
      <c r="D51" s="4">
        <v>44671</v>
      </c>
      <c r="E51" s="4">
        <v>44672</v>
      </c>
      <c r="F51" s="4">
        <v>44673</v>
      </c>
      <c r="G51" s="4">
        <v>44674</v>
      </c>
      <c r="H51" s="5">
        <v>44675</v>
      </c>
    </row>
    <row r="52" spans="1:8" ht="56.25" customHeight="1" x14ac:dyDescent="0.35">
      <c r="B52" s="9"/>
      <c r="C52" s="9" t="s">
        <v>14</v>
      </c>
      <c r="D52" s="9"/>
      <c r="E52" s="9"/>
      <c r="F52" s="9"/>
      <c r="G52" s="9" t="s">
        <v>14</v>
      </c>
      <c r="H52" s="10"/>
    </row>
    <row r="53" spans="1:8" ht="16.5" customHeight="1" x14ac:dyDescent="0.35">
      <c r="B53" s="4">
        <f t="array" ref="B53:H53">Days+29+DATE(Calendar4Year,Calendar4MonthOption,1)-WEEKDAY(DATE(Calendar4Year,Calendar4MonthOption,1),WeekdayOption)</f>
        <v>44676</v>
      </c>
      <c r="C53" s="4">
        <v>44677</v>
      </c>
      <c r="D53" s="4">
        <v>44678</v>
      </c>
      <c r="E53" s="4">
        <v>44679</v>
      </c>
      <c r="F53" s="4">
        <v>44680</v>
      </c>
      <c r="G53" s="4">
        <v>44681</v>
      </c>
      <c r="H53" s="16">
        <v>44682</v>
      </c>
    </row>
    <row r="54" spans="1:8" ht="57" customHeight="1" x14ac:dyDescent="0.35">
      <c r="B54" s="9"/>
      <c r="C54" s="9" t="s">
        <v>14</v>
      </c>
      <c r="D54" s="9"/>
      <c r="E54" s="9"/>
      <c r="F54" s="9"/>
      <c r="G54" s="9" t="s">
        <v>14</v>
      </c>
      <c r="H54" s="14"/>
    </row>
    <row r="55" spans="1:8" ht="16.5" customHeight="1" x14ac:dyDescent="0.35">
      <c r="B55" s="15">
        <f t="array" ref="B55:C55">Days+36+DATE(Calendar4Year,Calendar4MonthOption,1)-WEEKDAY(DATE(Calendar4Year,Calendar4MonthOption,1),WeekdayOption)</f>
        <v>44683</v>
      </c>
      <c r="C55" s="15">
        <v>44684</v>
      </c>
      <c r="D55" s="22" t="s">
        <v>0</v>
      </c>
      <c r="E55" s="23"/>
      <c r="F55" s="23"/>
      <c r="G55" s="23"/>
      <c r="H55" s="23"/>
    </row>
    <row r="56" spans="1:8" ht="63.75" customHeight="1" x14ac:dyDescent="0.35">
      <c r="B56" s="13"/>
      <c r="C56" s="13"/>
      <c r="D56" s="20"/>
      <c r="E56" s="20"/>
      <c r="F56" s="20"/>
      <c r="G56" s="20"/>
      <c r="H56" s="20"/>
    </row>
    <row r="57" spans="1:8" ht="54" customHeight="1" x14ac:dyDescent="1">
      <c r="A57" s="2"/>
      <c r="B57" s="1">
        <f>YEAR(DATE(Calendar4Year,Calendar4MonthOption+1,1))</f>
        <v>2022</v>
      </c>
      <c r="C57" s="21" t="str">
        <f>TEXT(DATE(Calendar4Year,Calendar4MonthOption+1,1),"mmmm")</f>
        <v>May</v>
      </c>
      <c r="D57" s="21"/>
      <c r="E57" s="21"/>
      <c r="F57" s="8"/>
      <c r="G57" s="8"/>
      <c r="H57" s="2"/>
    </row>
    <row r="58" spans="1:8" ht="14.25" customHeight="1" x14ac:dyDescent="0.35">
      <c r="A58" s="3"/>
      <c r="B58" s="6" t="str">
        <f>UPPER(TEXT(B59,"dddd"))</f>
        <v>MONDAY</v>
      </c>
      <c r="C58" s="7" t="str">
        <f t="shared" ref="C58:H58" si="4">UPPER(TEXT(C59,"dddd"))</f>
        <v>TUESDAY</v>
      </c>
      <c r="D58" s="6" t="str">
        <f t="shared" si="4"/>
        <v>WEDNESDAY</v>
      </c>
      <c r="E58" s="7" t="str">
        <f t="shared" si="4"/>
        <v>THURSDAY</v>
      </c>
      <c r="F58" s="6" t="str">
        <f t="shared" si="4"/>
        <v>FRIDAY</v>
      </c>
      <c r="G58" s="7" t="str">
        <f t="shared" si="4"/>
        <v>SATURDAY</v>
      </c>
      <c r="H58" s="6" t="str">
        <f t="shared" si="4"/>
        <v>SUNDAY</v>
      </c>
    </row>
    <row r="59" spans="1:8" ht="16.5" customHeight="1" x14ac:dyDescent="0.35">
      <c r="B59" s="15">
        <f t="array" ref="B59:H59">Days+1+DATE(Calendar5Year,Calendar5MonthOption,1)-WEEKDAY(DATE(Calendar5Year,Calendar5MonthOption,1),WeekdayOption)</f>
        <v>44676</v>
      </c>
      <c r="C59" s="15">
        <v>44677</v>
      </c>
      <c r="D59" s="15">
        <v>44678</v>
      </c>
      <c r="E59" s="15">
        <v>44679</v>
      </c>
      <c r="F59" s="15">
        <v>44680</v>
      </c>
      <c r="G59" s="15">
        <v>44681</v>
      </c>
      <c r="H59" s="5">
        <v>44682</v>
      </c>
    </row>
    <row r="60" spans="1:8" ht="56.25" customHeight="1" x14ac:dyDescent="0.35">
      <c r="B60" s="13"/>
      <c r="C60" s="13"/>
      <c r="D60" s="13"/>
      <c r="E60" s="13"/>
      <c r="F60" s="13"/>
      <c r="G60" s="13"/>
      <c r="H60" s="10"/>
    </row>
    <row r="61" spans="1:8" ht="16.5" customHeight="1" x14ac:dyDescent="0.35">
      <c r="B61" s="4">
        <f t="array" ref="B61:H61">Days+8+DATE(Calendar5Year,Calendar5MonthOption,1)-WEEKDAY(DATE(Calendar5Year,Calendar5MonthOption,1),WeekdayOption)</f>
        <v>44683</v>
      </c>
      <c r="C61" s="4">
        <v>44684</v>
      </c>
      <c r="D61" s="4">
        <v>44685</v>
      </c>
      <c r="E61" s="4">
        <v>44686</v>
      </c>
      <c r="F61" s="4">
        <v>44687</v>
      </c>
      <c r="G61" s="4">
        <v>44688</v>
      </c>
      <c r="H61" s="5">
        <v>44689</v>
      </c>
    </row>
    <row r="62" spans="1:8" ht="56.25" customHeight="1" x14ac:dyDescent="0.35">
      <c r="B62" s="9"/>
      <c r="C62" s="9" t="s">
        <v>14</v>
      </c>
      <c r="D62" s="9"/>
      <c r="E62" s="9"/>
      <c r="F62" s="9"/>
      <c r="G62" s="9" t="s">
        <v>14</v>
      </c>
      <c r="H62" s="10"/>
    </row>
    <row r="63" spans="1:8" ht="16.5" customHeight="1" x14ac:dyDescent="0.35">
      <c r="B63" s="4">
        <f t="array" ref="B63:H63">Days+15+DATE(Calendar5Year,Calendar5MonthOption,1)-WEEKDAY(DATE(Calendar5Year,Calendar5MonthOption,1),WeekdayOption)</f>
        <v>44690</v>
      </c>
      <c r="C63" s="4">
        <v>44691</v>
      </c>
      <c r="D63" s="4">
        <v>44692</v>
      </c>
      <c r="E63" s="4">
        <v>44693</v>
      </c>
      <c r="F63" s="4">
        <v>44694</v>
      </c>
      <c r="G63" s="4">
        <v>44695</v>
      </c>
      <c r="H63" s="5">
        <v>44696</v>
      </c>
    </row>
    <row r="64" spans="1:8" ht="56.25" customHeight="1" x14ac:dyDescent="0.35">
      <c r="B64" s="9"/>
      <c r="C64" s="9" t="s">
        <v>15</v>
      </c>
      <c r="D64" s="9"/>
      <c r="E64" s="9"/>
      <c r="F64" s="9"/>
      <c r="G64" s="9" t="s">
        <v>15</v>
      </c>
      <c r="H64" s="10"/>
    </row>
    <row r="65" spans="1:8" ht="16.5" customHeight="1" x14ac:dyDescent="0.35">
      <c r="B65" s="4">
        <f t="array" ref="B65:H65">Days+22+DATE(Calendar5Year,Calendar5MonthOption,1)-WEEKDAY(DATE(Calendar5Year,Calendar5MonthOption,1),WeekdayOption)</f>
        <v>44697</v>
      </c>
      <c r="C65" s="4">
        <v>44698</v>
      </c>
      <c r="D65" s="4">
        <v>44699</v>
      </c>
      <c r="E65" s="4">
        <v>44700</v>
      </c>
      <c r="F65" s="4">
        <v>44701</v>
      </c>
      <c r="G65" s="4">
        <v>44702</v>
      </c>
      <c r="H65" s="5">
        <v>44703</v>
      </c>
    </row>
    <row r="66" spans="1:8" ht="56.25" customHeight="1" x14ac:dyDescent="0.35">
      <c r="B66" s="9"/>
      <c r="C66" s="9" t="s">
        <v>14</v>
      </c>
      <c r="D66" s="9"/>
      <c r="E66" s="9"/>
      <c r="F66" s="9"/>
      <c r="G66" s="9" t="s">
        <v>14</v>
      </c>
      <c r="H66" s="10"/>
    </row>
    <row r="67" spans="1:8" ht="16.5" customHeight="1" x14ac:dyDescent="0.35">
      <c r="B67" s="4">
        <f t="array" ref="B67:H67">Days+29+DATE(Calendar5Year,Calendar5MonthOption,1)-WEEKDAY(DATE(Calendar5Year,Calendar5MonthOption,1),WeekdayOption)</f>
        <v>44704</v>
      </c>
      <c r="C67" s="4">
        <v>44705</v>
      </c>
      <c r="D67" s="4">
        <v>44706</v>
      </c>
      <c r="E67" s="4">
        <v>44707</v>
      </c>
      <c r="F67" s="4">
        <v>44708</v>
      </c>
      <c r="G67" s="4">
        <v>44709</v>
      </c>
      <c r="H67" s="5">
        <v>44710</v>
      </c>
    </row>
    <row r="68" spans="1:8" ht="57" customHeight="1" x14ac:dyDescent="0.35">
      <c r="B68" s="9"/>
      <c r="C68" s="9" t="s">
        <v>14</v>
      </c>
      <c r="D68" s="9"/>
      <c r="E68" s="9"/>
      <c r="F68" s="9" t="s">
        <v>11</v>
      </c>
      <c r="G68" s="9" t="s">
        <v>28</v>
      </c>
      <c r="H68" s="10" t="s">
        <v>11</v>
      </c>
    </row>
    <row r="69" spans="1:8" ht="16.5" customHeight="1" x14ac:dyDescent="0.35">
      <c r="B69" s="4">
        <f t="array" ref="B69:C69">Days+36+DATE(Calendar5Year,Calendar5MonthOption,1)-WEEKDAY(DATE(Calendar5Year,Calendar5MonthOption,1),WeekdayOption)</f>
        <v>44711</v>
      </c>
      <c r="C69" s="4">
        <v>44712</v>
      </c>
      <c r="D69" s="22" t="s">
        <v>0</v>
      </c>
      <c r="E69" s="23"/>
      <c r="F69" s="23"/>
      <c r="G69" s="23"/>
      <c r="H69" s="23"/>
    </row>
    <row r="70" spans="1:8" ht="63.75" customHeight="1" x14ac:dyDescent="0.35">
      <c r="B70" s="17" t="s">
        <v>16</v>
      </c>
      <c r="C70" s="9" t="s">
        <v>14</v>
      </c>
      <c r="D70" s="20"/>
      <c r="E70" s="20"/>
      <c r="F70" s="20"/>
      <c r="G70" s="20"/>
      <c r="H70" s="20"/>
    </row>
    <row r="71" spans="1:8" ht="54" customHeight="1" x14ac:dyDescent="1">
      <c r="A71" s="2"/>
      <c r="B71" s="1">
        <f>YEAR(DATE(Calendar5Year,Calendar5MonthOption+1,1))</f>
        <v>2022</v>
      </c>
      <c r="C71" s="21" t="str">
        <f>TEXT(DATE(Calendar5Year,Calendar5MonthOption+1,1),"mmmm")</f>
        <v>June</v>
      </c>
      <c r="D71" s="21"/>
      <c r="E71" s="21"/>
      <c r="F71" s="8"/>
      <c r="G71" s="8"/>
      <c r="H71" s="2"/>
    </row>
    <row r="72" spans="1:8" ht="14.25" customHeight="1" x14ac:dyDescent="0.35">
      <c r="A72" s="3"/>
      <c r="B72" s="6" t="str">
        <f>UPPER(TEXT(B73,"dddd"))</f>
        <v>MONDAY</v>
      </c>
      <c r="C72" s="7" t="str">
        <f t="shared" ref="C72:H72" si="5">UPPER(TEXT(C73,"dddd"))</f>
        <v>TUESDAY</v>
      </c>
      <c r="D72" s="6" t="str">
        <f t="shared" si="5"/>
        <v>WEDNESDAY</v>
      </c>
      <c r="E72" s="7" t="str">
        <f t="shared" si="5"/>
        <v>THURSDAY</v>
      </c>
      <c r="F72" s="6" t="str">
        <f t="shared" si="5"/>
        <v>FRIDAY</v>
      </c>
      <c r="G72" s="7" t="str">
        <f t="shared" si="5"/>
        <v>SATURDAY</v>
      </c>
      <c r="H72" s="6" t="str">
        <f t="shared" si="5"/>
        <v>SUNDAY</v>
      </c>
    </row>
    <row r="73" spans="1:8" ht="16.5" customHeight="1" x14ac:dyDescent="0.35">
      <c r="B73" s="15">
        <f t="array" ref="B73:H73">Days+1+DATE(Calendar6Year,Calendar6MonthOption,1)-WEEKDAY(DATE(Calendar6Year,Calendar6MonthOption,1),WeekdayOption)</f>
        <v>44711</v>
      </c>
      <c r="C73" s="15">
        <v>44712</v>
      </c>
      <c r="D73" s="4">
        <v>44713</v>
      </c>
      <c r="E73" s="4">
        <v>44714</v>
      </c>
      <c r="F73" s="4">
        <v>44715</v>
      </c>
      <c r="G73" s="4">
        <v>44716</v>
      </c>
      <c r="H73" s="5">
        <v>44717</v>
      </c>
    </row>
    <row r="74" spans="1:8" ht="56.25" customHeight="1" x14ac:dyDescent="0.35">
      <c r="B74" s="13"/>
      <c r="C74" s="13"/>
      <c r="D74" s="9"/>
      <c r="E74" s="9"/>
      <c r="F74" s="9"/>
      <c r="G74" s="9" t="s">
        <v>14</v>
      </c>
      <c r="H74" s="10"/>
    </row>
    <row r="75" spans="1:8" ht="16.5" customHeight="1" x14ac:dyDescent="0.35">
      <c r="B75" s="4">
        <f t="array" ref="B75:H75">Days+8+DATE(Calendar6Year,Calendar6MonthOption,1)-WEEKDAY(DATE(Calendar6Year,Calendar6MonthOption,1),WeekdayOption)</f>
        <v>44718</v>
      </c>
      <c r="C75" s="4">
        <v>44719</v>
      </c>
      <c r="D75" s="4">
        <v>44720</v>
      </c>
      <c r="E75" s="4">
        <v>44721</v>
      </c>
      <c r="F75" s="4">
        <v>44722</v>
      </c>
      <c r="G75" s="4">
        <v>44723</v>
      </c>
      <c r="H75" s="5">
        <v>44724</v>
      </c>
    </row>
    <row r="76" spans="1:8" ht="56.25" customHeight="1" x14ac:dyDescent="0.35">
      <c r="B76" s="9"/>
      <c r="C76" s="9" t="s">
        <v>14</v>
      </c>
      <c r="D76" s="9"/>
      <c r="E76" s="9"/>
      <c r="F76" s="9" t="s">
        <v>12</v>
      </c>
      <c r="G76" s="9" t="s">
        <v>29</v>
      </c>
      <c r="H76" s="12" t="s">
        <v>12</v>
      </c>
    </row>
    <row r="77" spans="1:8" ht="16.5" customHeight="1" x14ac:dyDescent="0.35">
      <c r="B77" s="4">
        <f t="array" ref="B77:H77">Days+15+DATE(Calendar6Year,Calendar6MonthOption,1)-WEEKDAY(DATE(Calendar6Year,Calendar6MonthOption,1),WeekdayOption)</f>
        <v>44725</v>
      </c>
      <c r="C77" s="4">
        <v>44726</v>
      </c>
      <c r="D77" s="4">
        <v>44727</v>
      </c>
      <c r="E77" s="4">
        <v>44728</v>
      </c>
      <c r="F77" s="4">
        <v>44729</v>
      </c>
      <c r="G77" s="4">
        <v>44730</v>
      </c>
      <c r="H77" s="5">
        <v>44731</v>
      </c>
    </row>
    <row r="78" spans="1:8" ht="56.25" customHeight="1" x14ac:dyDescent="0.35">
      <c r="B78" s="9"/>
      <c r="C78" s="9" t="s">
        <v>15</v>
      </c>
      <c r="D78" s="9"/>
      <c r="E78" s="9"/>
      <c r="F78" s="9"/>
      <c r="G78" s="9" t="s">
        <v>15</v>
      </c>
      <c r="H78" s="10"/>
    </row>
    <row r="79" spans="1:8" ht="16.5" customHeight="1" x14ac:dyDescent="0.35">
      <c r="B79" s="4">
        <f t="array" ref="B79:H79">Days+22+DATE(Calendar6Year,Calendar6MonthOption,1)-WEEKDAY(DATE(Calendar6Year,Calendar6MonthOption,1),WeekdayOption)</f>
        <v>44732</v>
      </c>
      <c r="C79" s="4">
        <v>44733</v>
      </c>
      <c r="D79" s="4">
        <v>44734</v>
      </c>
      <c r="E79" s="4">
        <v>44735</v>
      </c>
      <c r="F79" s="4">
        <v>44736</v>
      </c>
      <c r="G79" s="4">
        <v>44737</v>
      </c>
      <c r="H79" s="5">
        <v>44738</v>
      </c>
    </row>
    <row r="80" spans="1:8" ht="56.25" customHeight="1" x14ac:dyDescent="0.35">
      <c r="B80" s="9"/>
      <c r="C80" s="9" t="s">
        <v>14</v>
      </c>
      <c r="D80" s="9"/>
      <c r="E80" s="9"/>
      <c r="F80" s="9"/>
      <c r="G80" s="9" t="s">
        <v>14</v>
      </c>
      <c r="H80" s="10"/>
    </row>
    <row r="81" spans="1:8" ht="16.5" customHeight="1" x14ac:dyDescent="0.35">
      <c r="B81" s="4">
        <f t="array" ref="B81:H81">Days+29+DATE(Calendar6Year,Calendar6MonthOption,1)-WEEKDAY(DATE(Calendar6Year,Calendar6MonthOption,1),WeekdayOption)</f>
        <v>44739</v>
      </c>
      <c r="C81" s="4">
        <v>44740</v>
      </c>
      <c r="D81" s="4">
        <v>44741</v>
      </c>
      <c r="E81" s="4">
        <v>44742</v>
      </c>
      <c r="F81" s="15">
        <v>44743</v>
      </c>
      <c r="G81" s="15">
        <v>44744</v>
      </c>
      <c r="H81" s="16">
        <v>44745</v>
      </c>
    </row>
    <row r="82" spans="1:8" ht="57" customHeight="1" x14ac:dyDescent="0.35">
      <c r="B82" s="9"/>
      <c r="C82" s="9" t="s">
        <v>14</v>
      </c>
      <c r="D82" s="9"/>
      <c r="E82" s="9"/>
      <c r="F82" s="13"/>
      <c r="G82" s="13"/>
      <c r="H82" s="14"/>
    </row>
    <row r="83" spans="1:8" ht="16.5" customHeight="1" x14ac:dyDescent="0.35">
      <c r="B83" s="15">
        <f t="array" ref="B83:C83">Days+36+DATE(Calendar6Year,Calendar6MonthOption,1)-WEEKDAY(DATE(Calendar6Year,Calendar6MonthOption,1),WeekdayOption)</f>
        <v>44746</v>
      </c>
      <c r="C83" s="15">
        <v>44747</v>
      </c>
      <c r="D83" s="22" t="s">
        <v>0</v>
      </c>
      <c r="E83" s="23"/>
      <c r="F83" s="23"/>
      <c r="G83" s="23"/>
      <c r="H83" s="23"/>
    </row>
    <row r="84" spans="1:8" ht="63.75" customHeight="1" x14ac:dyDescent="0.35">
      <c r="B84" s="13"/>
      <c r="C84" s="13"/>
      <c r="D84" s="20"/>
      <c r="E84" s="20"/>
      <c r="F84" s="20"/>
      <c r="G84" s="20"/>
      <c r="H84" s="20"/>
    </row>
    <row r="85" spans="1:8" ht="54" customHeight="1" x14ac:dyDescent="1">
      <c r="A85" s="2"/>
      <c r="B85" s="1">
        <f>YEAR(DATE(Calendar6Year,Calendar6MonthOption+1,1))</f>
        <v>2022</v>
      </c>
      <c r="C85" s="21" t="str">
        <f>TEXT(DATE(Calendar6Year,Calendar6MonthOption+1,1),"mmmm")</f>
        <v>July</v>
      </c>
      <c r="D85" s="21"/>
      <c r="E85" s="21"/>
      <c r="F85" s="8"/>
      <c r="G85" s="8"/>
      <c r="H85" s="2"/>
    </row>
    <row r="86" spans="1:8" ht="14.25" customHeight="1" x14ac:dyDescent="0.35">
      <c r="A86" s="3"/>
      <c r="B86" s="6" t="str">
        <f>UPPER(TEXT(B87,"dddd"))</f>
        <v>MONDAY</v>
      </c>
      <c r="C86" s="7" t="str">
        <f t="shared" ref="C86:H86" si="6">UPPER(TEXT(C87,"dddd"))</f>
        <v>TUESDAY</v>
      </c>
      <c r="D86" s="6" t="str">
        <f t="shared" si="6"/>
        <v>WEDNESDAY</v>
      </c>
      <c r="E86" s="7" t="str">
        <f t="shared" si="6"/>
        <v>THURSDAY</v>
      </c>
      <c r="F86" s="6" t="str">
        <f t="shared" si="6"/>
        <v>FRIDAY</v>
      </c>
      <c r="G86" s="7" t="str">
        <f t="shared" si="6"/>
        <v>SATURDAY</v>
      </c>
      <c r="H86" s="6" t="str">
        <f t="shared" si="6"/>
        <v>SUNDAY</v>
      </c>
    </row>
    <row r="87" spans="1:8" ht="16.5" customHeight="1" x14ac:dyDescent="0.35">
      <c r="B87" s="15">
        <f t="array" ref="B87:H87">Days+1+DATE(Calendar7Year,Calendar7MonthOption,1)-WEEKDAY(DATE(Calendar7Year,Calendar7MonthOption,1),WeekdayOption)</f>
        <v>44739</v>
      </c>
      <c r="C87" s="15">
        <v>44740</v>
      </c>
      <c r="D87" s="15">
        <v>44741</v>
      </c>
      <c r="E87" s="15">
        <v>44742</v>
      </c>
      <c r="F87" s="4">
        <v>44743</v>
      </c>
      <c r="G87" s="4">
        <v>44744</v>
      </c>
      <c r="H87" s="5">
        <v>44745</v>
      </c>
    </row>
    <row r="88" spans="1:8" ht="56.25" customHeight="1" x14ac:dyDescent="0.35">
      <c r="B88" s="13"/>
      <c r="C88" s="13"/>
      <c r="D88" s="13"/>
      <c r="E88" s="13"/>
      <c r="F88" s="9"/>
      <c r="G88" s="9" t="s">
        <v>14</v>
      </c>
      <c r="H88" s="10"/>
    </row>
    <row r="89" spans="1:8" ht="16.5" customHeight="1" x14ac:dyDescent="0.35">
      <c r="B89" s="4">
        <f t="array" ref="B89:H89">Days+8+DATE(Calendar7Year,Calendar7MonthOption,1)-WEEKDAY(DATE(Calendar7Year,Calendar7MonthOption,1),WeekdayOption)</f>
        <v>44746</v>
      </c>
      <c r="C89" s="4">
        <v>44747</v>
      </c>
      <c r="D89" s="4">
        <v>44748</v>
      </c>
      <c r="E89" s="4">
        <v>44749</v>
      </c>
      <c r="F89" s="4">
        <v>44750</v>
      </c>
      <c r="G89" s="4">
        <v>44751</v>
      </c>
      <c r="H89" s="5">
        <v>44752</v>
      </c>
    </row>
    <row r="90" spans="1:8" ht="56.25" customHeight="1" x14ac:dyDescent="0.35">
      <c r="B90" s="17" t="s">
        <v>17</v>
      </c>
      <c r="C90" s="9" t="s">
        <v>14</v>
      </c>
      <c r="D90" s="9"/>
      <c r="E90" s="9"/>
      <c r="F90" s="9"/>
      <c r="G90" s="9" t="s">
        <v>14</v>
      </c>
      <c r="H90" s="10"/>
    </row>
    <row r="91" spans="1:8" ht="16.5" customHeight="1" x14ac:dyDescent="0.35">
      <c r="B91" s="4">
        <f t="array" ref="B91:H91">Days+15+DATE(Calendar7Year,Calendar7MonthOption,1)-WEEKDAY(DATE(Calendar7Year,Calendar7MonthOption,1),WeekdayOption)</f>
        <v>44753</v>
      </c>
      <c r="C91" s="4">
        <v>44754</v>
      </c>
      <c r="D91" s="4">
        <v>44755</v>
      </c>
      <c r="E91" s="4">
        <v>44756</v>
      </c>
      <c r="F91" s="4">
        <v>44757</v>
      </c>
      <c r="G91" s="4">
        <v>44758</v>
      </c>
      <c r="H91" s="5">
        <v>44759</v>
      </c>
    </row>
    <row r="92" spans="1:8" ht="56.25" customHeight="1" x14ac:dyDescent="0.35">
      <c r="B92" s="9"/>
      <c r="C92" s="9" t="s">
        <v>15</v>
      </c>
      <c r="D92" s="9"/>
      <c r="E92" s="9"/>
      <c r="F92" s="9"/>
      <c r="G92" s="9" t="s">
        <v>15</v>
      </c>
      <c r="H92" s="10"/>
    </row>
    <row r="93" spans="1:8" ht="16.5" customHeight="1" x14ac:dyDescent="0.35">
      <c r="B93" s="4">
        <f t="array" ref="B93:H93">Days+22+DATE(Calendar7Year,Calendar7MonthOption,1)-WEEKDAY(DATE(Calendar7Year,Calendar7MonthOption,1),WeekdayOption)</f>
        <v>44760</v>
      </c>
      <c r="C93" s="4">
        <v>44761</v>
      </c>
      <c r="D93" s="4">
        <v>44762</v>
      </c>
      <c r="E93" s="4">
        <v>44763</v>
      </c>
      <c r="F93" s="4">
        <v>44764</v>
      </c>
      <c r="G93" s="4">
        <v>44765</v>
      </c>
      <c r="H93" s="5">
        <v>44766</v>
      </c>
    </row>
    <row r="94" spans="1:8" ht="56.25" customHeight="1" x14ac:dyDescent="0.35">
      <c r="B94" s="9"/>
      <c r="C94" s="9" t="s">
        <v>14</v>
      </c>
      <c r="D94" s="9"/>
      <c r="E94" s="9"/>
      <c r="F94" s="9"/>
      <c r="G94" s="9" t="s">
        <v>14</v>
      </c>
      <c r="H94" s="10"/>
    </row>
    <row r="95" spans="1:8" ht="16.5" customHeight="1" x14ac:dyDescent="0.35">
      <c r="B95" s="4">
        <f t="array" ref="B95:H95">Days+29+DATE(Calendar7Year,Calendar7MonthOption,1)-WEEKDAY(DATE(Calendar7Year,Calendar7MonthOption,1),WeekdayOption)</f>
        <v>44767</v>
      </c>
      <c r="C95" s="4">
        <v>44768</v>
      </c>
      <c r="D95" s="4">
        <v>44769</v>
      </c>
      <c r="E95" s="4">
        <v>44770</v>
      </c>
      <c r="F95" s="4">
        <v>44771</v>
      </c>
      <c r="G95" s="4">
        <v>44772</v>
      </c>
      <c r="H95" s="5">
        <v>44773</v>
      </c>
    </row>
    <row r="96" spans="1:8" ht="57" customHeight="1" x14ac:dyDescent="0.35">
      <c r="B96" s="9"/>
      <c r="C96" s="9" t="s">
        <v>14</v>
      </c>
      <c r="D96" s="9"/>
      <c r="E96" s="9"/>
      <c r="F96" s="9" t="s">
        <v>13</v>
      </c>
      <c r="G96" s="9" t="s">
        <v>30</v>
      </c>
      <c r="H96" s="10" t="s">
        <v>13</v>
      </c>
    </row>
    <row r="97" spans="1:8" ht="16.5" customHeight="1" x14ac:dyDescent="0.35">
      <c r="B97" s="15">
        <f t="array" ref="B97:C97">Days+36+DATE(Calendar7Year,Calendar7MonthOption,1)-WEEKDAY(DATE(Calendar7Year,Calendar7MonthOption,1),WeekdayOption)</f>
        <v>44774</v>
      </c>
      <c r="C97" s="15">
        <v>44775</v>
      </c>
      <c r="D97" s="22" t="s">
        <v>0</v>
      </c>
      <c r="E97" s="23"/>
      <c r="F97" s="23"/>
      <c r="G97" s="23"/>
      <c r="H97" s="23"/>
    </row>
    <row r="98" spans="1:8" ht="63.75" customHeight="1" x14ac:dyDescent="0.35">
      <c r="B98" s="13"/>
      <c r="C98" s="13"/>
      <c r="D98" s="20"/>
      <c r="E98" s="20"/>
      <c r="F98" s="20"/>
      <c r="G98" s="20"/>
      <c r="H98" s="20"/>
    </row>
    <row r="99" spans="1:8" ht="54" customHeight="1" x14ac:dyDescent="1">
      <c r="A99" s="2"/>
      <c r="B99" s="1">
        <f>YEAR(DATE(Calendar7Year,Calendar7MonthOption+1,1))</f>
        <v>2022</v>
      </c>
      <c r="C99" s="21" t="str">
        <f>TEXT(DATE(Calendar7Year,Calendar7MonthOption+1,1),"mmmm")</f>
        <v>August</v>
      </c>
      <c r="D99" s="21"/>
      <c r="E99" s="21"/>
      <c r="F99" s="8"/>
      <c r="G99" s="8"/>
      <c r="H99" s="2"/>
    </row>
    <row r="100" spans="1:8" ht="14.25" customHeight="1" x14ac:dyDescent="0.35">
      <c r="A100" s="3"/>
      <c r="B100" s="6" t="str">
        <f>UPPER(TEXT(B101,"dddd"))</f>
        <v>MONDAY</v>
      </c>
      <c r="C100" s="7" t="str">
        <f t="shared" ref="C100:H100" si="7">UPPER(TEXT(C101,"dddd"))</f>
        <v>TUESDAY</v>
      </c>
      <c r="D100" s="6" t="str">
        <f t="shared" si="7"/>
        <v>WEDNESDAY</v>
      </c>
      <c r="E100" s="7" t="str">
        <f t="shared" si="7"/>
        <v>THURSDAY</v>
      </c>
      <c r="F100" s="6" t="str">
        <f t="shared" si="7"/>
        <v>FRIDAY</v>
      </c>
      <c r="G100" s="7" t="str">
        <f t="shared" si="7"/>
        <v>SATURDAY</v>
      </c>
      <c r="H100" s="6" t="str">
        <f t="shared" si="7"/>
        <v>SUNDAY</v>
      </c>
    </row>
    <row r="101" spans="1:8" ht="16.5" customHeight="1" x14ac:dyDescent="0.35">
      <c r="B101" s="4">
        <f t="array" ref="B101:H101">Days+1+DATE(Calendar8Year,Calendar8MonthOption,1)-WEEKDAY(DATE(Calendar8Year,Calendar8MonthOption,1),WeekdayOption)</f>
        <v>44774</v>
      </c>
      <c r="C101" s="4">
        <v>44775</v>
      </c>
      <c r="D101" s="4">
        <v>44776</v>
      </c>
      <c r="E101" s="4">
        <v>44777</v>
      </c>
      <c r="F101" s="4">
        <v>44778</v>
      </c>
      <c r="G101" s="4">
        <v>44779</v>
      </c>
      <c r="H101" s="5">
        <v>44780</v>
      </c>
    </row>
    <row r="102" spans="1:8" ht="56.25" customHeight="1" x14ac:dyDescent="0.35">
      <c r="B102" s="9"/>
      <c r="C102" s="9" t="s">
        <v>14</v>
      </c>
      <c r="D102" s="9"/>
      <c r="E102" s="9"/>
      <c r="F102" s="9"/>
      <c r="G102" s="9" t="s">
        <v>14</v>
      </c>
      <c r="H102" s="10"/>
    </row>
    <row r="103" spans="1:8" ht="16.5" customHeight="1" x14ac:dyDescent="0.35">
      <c r="B103" s="4">
        <f t="array" ref="B103:H103">Days+8+DATE(Calendar8Year,Calendar8MonthOption,1)-WEEKDAY(DATE(Calendar8Year,Calendar8MonthOption,1),WeekdayOption)</f>
        <v>44781</v>
      </c>
      <c r="C103" s="4">
        <v>44782</v>
      </c>
      <c r="D103" s="4">
        <v>44783</v>
      </c>
      <c r="E103" s="4">
        <v>44784</v>
      </c>
      <c r="F103" s="4">
        <v>44785</v>
      </c>
      <c r="G103" s="4">
        <v>44786</v>
      </c>
      <c r="H103" s="5">
        <v>44787</v>
      </c>
    </row>
    <row r="104" spans="1:8" ht="56.25" customHeight="1" x14ac:dyDescent="0.35">
      <c r="B104" s="9"/>
      <c r="C104" s="9" t="s">
        <v>15</v>
      </c>
      <c r="D104" s="9"/>
      <c r="E104" s="9"/>
      <c r="F104" s="9"/>
      <c r="G104" s="9" t="s">
        <v>15</v>
      </c>
      <c r="H104" s="10"/>
    </row>
    <row r="105" spans="1:8" ht="16.5" customHeight="1" x14ac:dyDescent="0.35">
      <c r="B105" s="4">
        <f t="array" ref="B105:H105">Days+15+DATE(Calendar8Year,Calendar8MonthOption,1)-WEEKDAY(DATE(Calendar8Year,Calendar8MonthOption,1),WeekdayOption)</f>
        <v>44788</v>
      </c>
      <c r="C105" s="4">
        <v>44789</v>
      </c>
      <c r="D105" s="4">
        <v>44790</v>
      </c>
      <c r="E105" s="4">
        <v>44791</v>
      </c>
      <c r="F105" s="4">
        <v>44792</v>
      </c>
      <c r="G105" s="4">
        <v>44793</v>
      </c>
      <c r="H105" s="5">
        <v>44794</v>
      </c>
    </row>
    <row r="106" spans="1:8" ht="56.25" customHeight="1" x14ac:dyDescent="0.35">
      <c r="B106" s="9"/>
      <c r="C106" s="9" t="s">
        <v>14</v>
      </c>
      <c r="D106" s="9"/>
      <c r="E106" s="9"/>
      <c r="F106" s="9"/>
      <c r="G106" s="9" t="s">
        <v>14</v>
      </c>
      <c r="H106" s="10"/>
    </row>
    <row r="107" spans="1:8" ht="16.5" customHeight="1" x14ac:dyDescent="0.35">
      <c r="B107" s="4">
        <f t="array" ref="B107:H107">Days+22+DATE(Calendar8Year,Calendar8MonthOption,1)-WEEKDAY(DATE(Calendar8Year,Calendar8MonthOption,1),WeekdayOption)</f>
        <v>44795</v>
      </c>
      <c r="C107" s="4">
        <v>44796</v>
      </c>
      <c r="D107" s="4">
        <v>44797</v>
      </c>
      <c r="E107" s="4">
        <v>44798</v>
      </c>
      <c r="F107" s="4">
        <v>44799</v>
      </c>
      <c r="G107" s="4">
        <v>44800</v>
      </c>
      <c r="H107" s="5">
        <v>44801</v>
      </c>
    </row>
    <row r="108" spans="1:8" ht="56.25" customHeight="1" x14ac:dyDescent="0.35">
      <c r="B108" s="9"/>
      <c r="C108" s="9" t="s">
        <v>14</v>
      </c>
      <c r="D108" s="9"/>
      <c r="E108" s="9"/>
      <c r="F108" s="9"/>
      <c r="G108" s="9" t="s">
        <v>14</v>
      </c>
      <c r="H108" s="10"/>
    </row>
    <row r="109" spans="1:8" ht="16.5" customHeight="1" x14ac:dyDescent="0.35">
      <c r="B109" s="4">
        <f t="array" ref="B109:H109">Days+29+DATE(Calendar8Year,Calendar8MonthOption,1)-WEEKDAY(DATE(Calendar8Year,Calendar8MonthOption,1),WeekdayOption)</f>
        <v>44802</v>
      </c>
      <c r="C109" s="4">
        <v>44803</v>
      </c>
      <c r="D109" s="4">
        <v>44804</v>
      </c>
      <c r="E109" s="15">
        <v>44805</v>
      </c>
      <c r="F109" s="15">
        <v>44806</v>
      </c>
      <c r="G109" s="15">
        <v>44807</v>
      </c>
      <c r="H109" s="16">
        <v>44808</v>
      </c>
    </row>
    <row r="110" spans="1:8" ht="57" customHeight="1" x14ac:dyDescent="0.35">
      <c r="B110" s="9"/>
      <c r="C110" s="9" t="s">
        <v>14</v>
      </c>
      <c r="D110" s="9"/>
      <c r="E110" s="13"/>
      <c r="F110" s="13"/>
      <c r="G110" s="13"/>
      <c r="H110" s="14"/>
    </row>
    <row r="111" spans="1:8" ht="16.5" customHeight="1" x14ac:dyDescent="0.35">
      <c r="B111" s="15">
        <f t="array" ref="B111:C111">Days+36+DATE(Calendar8Year,Calendar8MonthOption,1)-WEEKDAY(DATE(Calendar8Year,Calendar8MonthOption,1),WeekdayOption)</f>
        <v>44809</v>
      </c>
      <c r="C111" s="15">
        <v>44810</v>
      </c>
      <c r="D111" s="22" t="s">
        <v>0</v>
      </c>
      <c r="E111" s="23"/>
      <c r="F111" s="23"/>
      <c r="G111" s="23"/>
      <c r="H111" s="23"/>
    </row>
    <row r="112" spans="1:8" ht="63.75" customHeight="1" x14ac:dyDescent="0.35">
      <c r="B112" s="13"/>
      <c r="C112" s="13"/>
      <c r="D112" s="20"/>
      <c r="E112" s="20"/>
      <c r="F112" s="20"/>
      <c r="G112" s="20"/>
      <c r="H112" s="20"/>
    </row>
    <row r="113" spans="1:8" ht="54" customHeight="1" x14ac:dyDescent="1">
      <c r="A113" s="2"/>
      <c r="B113" s="1">
        <f>YEAR(DATE(Calendar8Year,Calendar8MonthOption+1,1))</f>
        <v>2022</v>
      </c>
      <c r="C113" s="21" t="str">
        <f>TEXT(DATE(Calendar8Year,Calendar8MonthOption+1,1),"mmmm")</f>
        <v>September</v>
      </c>
      <c r="D113" s="21"/>
      <c r="E113" s="21"/>
      <c r="F113" s="8"/>
      <c r="G113" s="8"/>
      <c r="H113" s="2"/>
    </row>
    <row r="114" spans="1:8" ht="14.25" customHeight="1" x14ac:dyDescent="0.35">
      <c r="A114" s="3"/>
      <c r="B114" s="6" t="str">
        <f>UPPER(TEXT(B115,"dddd"))</f>
        <v>MONDAY</v>
      </c>
      <c r="C114" s="7" t="str">
        <f t="shared" ref="C114:H114" si="8">UPPER(TEXT(C115,"dddd"))</f>
        <v>TUESDAY</v>
      </c>
      <c r="D114" s="6" t="str">
        <f t="shared" si="8"/>
        <v>WEDNESDAY</v>
      </c>
      <c r="E114" s="7" t="str">
        <f t="shared" si="8"/>
        <v>THURSDAY</v>
      </c>
      <c r="F114" s="6" t="str">
        <f t="shared" si="8"/>
        <v>FRIDAY</v>
      </c>
      <c r="G114" s="7" t="str">
        <f t="shared" si="8"/>
        <v>SATURDAY</v>
      </c>
      <c r="H114" s="6" t="str">
        <f t="shared" si="8"/>
        <v>SUNDAY</v>
      </c>
    </row>
    <row r="115" spans="1:8" ht="16.5" customHeight="1" x14ac:dyDescent="0.35">
      <c r="B115" s="15">
        <f t="array" ref="B115:H115">Days+1+DATE(Calendar9Year,Calendar9MonthOption,1)-WEEKDAY(DATE(Calendar9Year,Calendar9MonthOption,1),WeekdayOption)</f>
        <v>44802</v>
      </c>
      <c r="C115" s="15">
        <v>44803</v>
      </c>
      <c r="D115" s="15">
        <v>44804</v>
      </c>
      <c r="E115" s="4">
        <v>44805</v>
      </c>
      <c r="F115" s="4">
        <v>44806</v>
      </c>
      <c r="G115" s="4">
        <v>44807</v>
      </c>
      <c r="H115" s="5">
        <v>44808</v>
      </c>
    </row>
    <row r="116" spans="1:8" ht="56.25" customHeight="1" x14ac:dyDescent="0.35">
      <c r="B116" s="13"/>
      <c r="C116" s="13"/>
      <c r="D116" s="13"/>
      <c r="E116" s="9"/>
      <c r="F116" s="9"/>
      <c r="G116" s="9" t="s">
        <v>14</v>
      </c>
      <c r="H116" s="10"/>
    </row>
    <row r="117" spans="1:8" ht="16.5" customHeight="1" x14ac:dyDescent="0.35">
      <c r="B117" s="4">
        <f t="array" ref="B117:H117">Days+8+DATE(Calendar9Year,Calendar9MonthOption,1)-WEEKDAY(DATE(Calendar9Year,Calendar9MonthOption,1),WeekdayOption)</f>
        <v>44809</v>
      </c>
      <c r="C117" s="4">
        <v>44810</v>
      </c>
      <c r="D117" s="4">
        <v>44811</v>
      </c>
      <c r="E117" s="4">
        <v>44812</v>
      </c>
      <c r="F117" s="4">
        <v>44813</v>
      </c>
      <c r="G117" s="4">
        <v>44814</v>
      </c>
      <c r="H117" s="5">
        <v>44815</v>
      </c>
    </row>
    <row r="118" spans="1:8" ht="56.25" customHeight="1" x14ac:dyDescent="0.35">
      <c r="B118" s="17" t="s">
        <v>18</v>
      </c>
      <c r="C118" s="9" t="s">
        <v>14</v>
      </c>
      <c r="D118" s="9"/>
      <c r="E118" s="9"/>
      <c r="F118" s="9"/>
      <c r="G118" s="9" t="s">
        <v>14</v>
      </c>
      <c r="H118" s="10"/>
    </row>
    <row r="119" spans="1:8" ht="16.5" customHeight="1" x14ac:dyDescent="0.35">
      <c r="B119" s="4">
        <f t="array" ref="B119:H119">Days+15+DATE(Calendar9Year,Calendar9MonthOption,1)-WEEKDAY(DATE(Calendar9Year,Calendar9MonthOption,1),WeekdayOption)</f>
        <v>44816</v>
      </c>
      <c r="C119" s="4">
        <v>44817</v>
      </c>
      <c r="D119" s="4">
        <v>44818</v>
      </c>
      <c r="E119" s="4">
        <v>44819</v>
      </c>
      <c r="F119" s="4">
        <v>44820</v>
      </c>
      <c r="G119" s="4">
        <v>44821</v>
      </c>
      <c r="H119" s="5">
        <v>44822</v>
      </c>
    </row>
    <row r="120" spans="1:8" ht="56.25" customHeight="1" x14ac:dyDescent="0.35">
      <c r="B120" s="9"/>
      <c r="C120" s="9" t="s">
        <v>15</v>
      </c>
      <c r="D120" s="9"/>
      <c r="E120" s="9"/>
      <c r="F120" s="9"/>
      <c r="G120" s="9" t="s">
        <v>15</v>
      </c>
      <c r="H120" s="10"/>
    </row>
    <row r="121" spans="1:8" ht="16.5" customHeight="1" x14ac:dyDescent="0.35">
      <c r="B121" s="4">
        <f t="array" ref="B121:H121">Days+22+DATE(Calendar9Year,Calendar9MonthOption,1)-WEEKDAY(DATE(Calendar9Year,Calendar9MonthOption,1),WeekdayOption)</f>
        <v>44823</v>
      </c>
      <c r="C121" s="4">
        <v>44824</v>
      </c>
      <c r="D121" s="4">
        <v>44825</v>
      </c>
      <c r="E121" s="4">
        <v>44826</v>
      </c>
      <c r="F121" s="4">
        <v>44827</v>
      </c>
      <c r="G121" s="4">
        <v>44828</v>
      </c>
      <c r="H121" s="5">
        <v>44829</v>
      </c>
    </row>
    <row r="122" spans="1:8" ht="56.25" customHeight="1" x14ac:dyDescent="0.35">
      <c r="B122" s="9"/>
      <c r="C122" s="9" t="s">
        <v>14</v>
      </c>
      <c r="D122" s="9"/>
      <c r="E122" s="9"/>
      <c r="F122" s="9"/>
      <c r="G122" s="9" t="s">
        <v>14</v>
      </c>
      <c r="H122" s="10"/>
    </row>
    <row r="123" spans="1:8" ht="16.5" customHeight="1" x14ac:dyDescent="0.35">
      <c r="B123" s="4">
        <f t="array" ref="B123:H123">Days+29+DATE(Calendar9Year,Calendar9MonthOption,1)-WEEKDAY(DATE(Calendar9Year,Calendar9MonthOption,1),WeekdayOption)</f>
        <v>44830</v>
      </c>
      <c r="C123" s="4">
        <v>44831</v>
      </c>
      <c r="D123" s="4">
        <v>44832</v>
      </c>
      <c r="E123" s="4">
        <v>44833</v>
      </c>
      <c r="F123" s="4">
        <v>44834</v>
      </c>
      <c r="G123" s="15">
        <v>44835</v>
      </c>
      <c r="H123" s="16">
        <v>44836</v>
      </c>
    </row>
    <row r="124" spans="1:8" ht="57" customHeight="1" x14ac:dyDescent="0.35">
      <c r="B124" s="9"/>
      <c r="C124" s="9" t="s">
        <v>14</v>
      </c>
      <c r="D124" s="9"/>
      <c r="E124" s="9"/>
      <c r="F124" s="9"/>
      <c r="G124" s="13"/>
      <c r="H124" s="14"/>
    </row>
    <row r="125" spans="1:8" ht="16.5" customHeight="1" x14ac:dyDescent="0.35">
      <c r="B125" s="15">
        <f t="array" ref="B125:C125">Days+36+DATE(Calendar9Year,Calendar9MonthOption,1)-WEEKDAY(DATE(Calendar9Year,Calendar9MonthOption,1),WeekdayOption)</f>
        <v>44837</v>
      </c>
      <c r="C125" s="15">
        <v>44838</v>
      </c>
      <c r="D125" s="22" t="s">
        <v>0</v>
      </c>
      <c r="E125" s="23"/>
      <c r="F125" s="23"/>
      <c r="G125" s="23"/>
      <c r="H125" s="23"/>
    </row>
    <row r="126" spans="1:8" ht="63.75" customHeight="1" x14ac:dyDescent="0.35">
      <c r="B126" s="13"/>
      <c r="C126" s="13"/>
      <c r="D126" s="20"/>
      <c r="E126" s="20"/>
      <c r="F126" s="20"/>
      <c r="G126" s="20"/>
      <c r="H126" s="20"/>
    </row>
    <row r="127" spans="1:8" ht="54" customHeight="1" x14ac:dyDescent="1">
      <c r="A127" s="2"/>
      <c r="B127" s="1">
        <f>YEAR(DATE(Calendar9Year,Calendar9MonthOption+1,1))</f>
        <v>2022</v>
      </c>
      <c r="C127" s="21" t="str">
        <f>TEXT(DATE(Calendar9Year,Calendar9MonthOption+1,1),"mmmm")</f>
        <v>October</v>
      </c>
      <c r="D127" s="21"/>
      <c r="E127" s="21"/>
      <c r="F127" s="8"/>
      <c r="G127" s="8"/>
      <c r="H127" s="2"/>
    </row>
    <row r="128" spans="1:8" ht="14.25" customHeight="1" x14ac:dyDescent="0.35">
      <c r="A128" s="3"/>
      <c r="B128" s="6" t="str">
        <f>UPPER(TEXT(B129,"dddd"))</f>
        <v>MONDAY</v>
      </c>
      <c r="C128" s="7" t="str">
        <f t="shared" ref="C128:H128" si="9">UPPER(TEXT(C129,"dddd"))</f>
        <v>TUESDAY</v>
      </c>
      <c r="D128" s="6" t="str">
        <f t="shared" si="9"/>
        <v>WEDNESDAY</v>
      </c>
      <c r="E128" s="7" t="str">
        <f t="shared" si="9"/>
        <v>THURSDAY</v>
      </c>
      <c r="F128" s="6" t="str">
        <f t="shared" si="9"/>
        <v>FRIDAY</v>
      </c>
      <c r="G128" s="7" t="str">
        <f t="shared" si="9"/>
        <v>SATURDAY</v>
      </c>
      <c r="H128" s="6" t="str">
        <f t="shared" si="9"/>
        <v>SUNDAY</v>
      </c>
    </row>
    <row r="129" spans="2:8" ht="16.5" customHeight="1" x14ac:dyDescent="0.35">
      <c r="B129" s="15">
        <f t="array" ref="B129:H129">Days+1+DATE(Calendar10Year,Calendar10MonthOption,1)-WEEKDAY(DATE(Calendar10Year,Calendar10MonthOption,1),WeekdayOption)</f>
        <v>44830</v>
      </c>
      <c r="C129" s="15">
        <v>44831</v>
      </c>
      <c r="D129" s="15">
        <v>44832</v>
      </c>
      <c r="E129" s="15">
        <v>44833</v>
      </c>
      <c r="F129" s="15">
        <v>44834</v>
      </c>
      <c r="G129" s="4">
        <v>44835</v>
      </c>
      <c r="H129" s="5">
        <v>44836</v>
      </c>
    </row>
    <row r="130" spans="2:8" ht="56.25" customHeight="1" x14ac:dyDescent="0.35">
      <c r="B130" s="13"/>
      <c r="C130" s="13"/>
      <c r="D130" s="13"/>
      <c r="E130" s="13"/>
      <c r="F130" s="13"/>
      <c r="G130" s="9" t="s">
        <v>14</v>
      </c>
      <c r="H130" s="10"/>
    </row>
    <row r="131" spans="2:8" ht="16.5" customHeight="1" x14ac:dyDescent="0.35">
      <c r="B131" s="4">
        <f t="array" ref="B131:H131">Days+8+DATE(Calendar10Year,Calendar10MonthOption,1)-WEEKDAY(DATE(Calendar10Year,Calendar10MonthOption,1),WeekdayOption)</f>
        <v>44837</v>
      </c>
      <c r="C131" s="4">
        <v>44838</v>
      </c>
      <c r="D131" s="4">
        <v>44839</v>
      </c>
      <c r="E131" s="4">
        <v>44840</v>
      </c>
      <c r="F131" s="4">
        <v>44841</v>
      </c>
      <c r="G131" s="4">
        <v>44842</v>
      </c>
      <c r="H131" s="5">
        <v>44843</v>
      </c>
    </row>
    <row r="132" spans="2:8" ht="56.25" customHeight="1" x14ac:dyDescent="0.35">
      <c r="B132" s="9"/>
      <c r="C132" s="9" t="s">
        <v>14</v>
      </c>
      <c r="D132" s="9"/>
      <c r="E132" s="9"/>
      <c r="F132" s="9"/>
      <c r="G132" s="9" t="s">
        <v>14</v>
      </c>
      <c r="H132" s="10"/>
    </row>
    <row r="133" spans="2:8" ht="16.5" customHeight="1" x14ac:dyDescent="0.35">
      <c r="B133" s="4">
        <f t="array" ref="B133:H133">Days+15+DATE(Calendar10Year,Calendar10MonthOption,1)-WEEKDAY(DATE(Calendar10Year,Calendar10MonthOption,1),WeekdayOption)</f>
        <v>44844</v>
      </c>
      <c r="C133" s="4">
        <v>44845</v>
      </c>
      <c r="D133" s="4">
        <v>44846</v>
      </c>
      <c r="E133" s="4">
        <v>44847</v>
      </c>
      <c r="F133" s="4">
        <v>44848</v>
      </c>
      <c r="G133" s="4">
        <v>44849</v>
      </c>
      <c r="H133" s="5">
        <v>44850</v>
      </c>
    </row>
    <row r="134" spans="2:8" ht="56.25" customHeight="1" x14ac:dyDescent="0.35">
      <c r="B134" s="9"/>
      <c r="C134" s="9" t="s">
        <v>15</v>
      </c>
      <c r="D134" s="9"/>
      <c r="E134" s="9"/>
      <c r="F134" s="9"/>
      <c r="G134" s="9" t="s">
        <v>15</v>
      </c>
      <c r="H134" s="10"/>
    </row>
    <row r="135" spans="2:8" ht="16.5" customHeight="1" x14ac:dyDescent="0.35">
      <c r="B135" s="4">
        <f t="array" ref="B135:H135">Days+22+DATE(Calendar10Year,Calendar10MonthOption,1)-WEEKDAY(DATE(Calendar10Year,Calendar10MonthOption,1),WeekdayOption)</f>
        <v>44851</v>
      </c>
      <c r="C135" s="4">
        <v>44852</v>
      </c>
      <c r="D135" s="4">
        <v>44853</v>
      </c>
      <c r="E135" s="4">
        <v>44854</v>
      </c>
      <c r="F135" s="4">
        <v>44855</v>
      </c>
      <c r="G135" s="4">
        <v>44856</v>
      </c>
      <c r="H135" s="5">
        <v>44857</v>
      </c>
    </row>
    <row r="136" spans="2:8" ht="56.25" customHeight="1" x14ac:dyDescent="0.35">
      <c r="B136" s="9"/>
      <c r="C136" s="9" t="s">
        <v>14</v>
      </c>
      <c r="D136" s="9"/>
      <c r="E136" s="9"/>
      <c r="F136" s="9"/>
      <c r="G136" s="9" t="s">
        <v>14</v>
      </c>
      <c r="H136" s="10"/>
    </row>
    <row r="137" spans="2:8" ht="16.5" customHeight="1" x14ac:dyDescent="0.35">
      <c r="B137" s="4">
        <f t="array" ref="B137:H137">Days+29+DATE(Calendar10Year,Calendar10MonthOption,1)-WEEKDAY(DATE(Calendar10Year,Calendar10MonthOption,1),WeekdayOption)</f>
        <v>44858</v>
      </c>
      <c r="C137" s="4">
        <v>44859</v>
      </c>
      <c r="D137" s="4">
        <v>44860</v>
      </c>
      <c r="E137" s="4">
        <v>44861</v>
      </c>
      <c r="F137" s="4">
        <v>44862</v>
      </c>
      <c r="G137" s="4">
        <v>44863</v>
      </c>
      <c r="H137" s="5">
        <v>44864</v>
      </c>
    </row>
    <row r="138" spans="2:8" ht="57" customHeight="1" x14ac:dyDescent="0.35">
      <c r="B138" s="9"/>
      <c r="C138" s="9" t="s">
        <v>14</v>
      </c>
      <c r="D138" s="9"/>
      <c r="E138" s="9"/>
      <c r="F138" s="9"/>
      <c r="G138" s="9" t="s">
        <v>14</v>
      </c>
      <c r="H138" s="11"/>
    </row>
    <row r="139" spans="2:8" ht="16.5" customHeight="1" x14ac:dyDescent="0.35">
      <c r="B139" s="4">
        <f t="array" ref="B139:C139">Days+36+DATE(Calendar10Year,Calendar10MonthOption,1)-WEEKDAY(DATE(Calendar10Year,Calendar10MonthOption,1),WeekdayOption)</f>
        <v>44865</v>
      </c>
      <c r="C139" s="15">
        <v>44866</v>
      </c>
      <c r="D139" s="22" t="s">
        <v>0</v>
      </c>
      <c r="E139" s="23"/>
      <c r="F139" s="23"/>
      <c r="G139" s="23"/>
      <c r="H139" s="23"/>
    </row>
    <row r="140" spans="2:8" ht="63.75" customHeight="1" x14ac:dyDescent="0.35">
      <c r="B140" s="17" t="s">
        <v>19</v>
      </c>
      <c r="C140" s="13"/>
      <c r="D140" s="20"/>
      <c r="E140" s="20"/>
      <c r="F140" s="20"/>
      <c r="G140" s="20"/>
      <c r="H140" s="20"/>
    </row>
    <row r="141" spans="2:8" ht="54" customHeight="1" x14ac:dyDescent="1">
      <c r="B141" s="1">
        <f>YEAR(DATE(Calendar10Year,Calendar10MonthOption+1,1))</f>
        <v>2022</v>
      </c>
      <c r="C141" s="21" t="str">
        <f>TEXT(DATE(Calendar10Year,Calendar10MonthOption+1,1),"mmmm")</f>
        <v>November</v>
      </c>
      <c r="D141" s="21"/>
      <c r="E141" s="21"/>
      <c r="F141" s="8"/>
      <c r="G141" s="8"/>
      <c r="H141" s="2"/>
    </row>
    <row r="142" spans="2:8" ht="14.25" customHeight="1" x14ac:dyDescent="0.35">
      <c r="B142" s="6" t="str">
        <f>UPPER(TEXT(B143,"dddd"))</f>
        <v>MONDAY</v>
      </c>
      <c r="C142" s="7" t="str">
        <f t="shared" ref="C142:H142" si="10">UPPER(TEXT(C143,"dddd"))</f>
        <v>TUESDAY</v>
      </c>
      <c r="D142" s="6" t="str">
        <f t="shared" si="10"/>
        <v>WEDNESDAY</v>
      </c>
      <c r="E142" s="7" t="str">
        <f t="shared" si="10"/>
        <v>THURSDAY</v>
      </c>
      <c r="F142" s="6" t="str">
        <f t="shared" si="10"/>
        <v>FRIDAY</v>
      </c>
      <c r="G142" s="7" t="str">
        <f t="shared" si="10"/>
        <v>SATURDAY</v>
      </c>
      <c r="H142" s="6" t="str">
        <f t="shared" si="10"/>
        <v>SUNDAY</v>
      </c>
    </row>
    <row r="143" spans="2:8" ht="16.5" customHeight="1" x14ac:dyDescent="0.35">
      <c r="B143" s="15">
        <f t="array" ref="B143:H143">Days+1+DATE(Calendar11Year,Calendar11MonthOption,1)-WEEKDAY(DATE(Calendar11Year,Calendar11MonthOption,1),WeekdayOption)</f>
        <v>44865</v>
      </c>
      <c r="C143" s="4">
        <v>44866</v>
      </c>
      <c r="D143" s="4">
        <v>44867</v>
      </c>
      <c r="E143" s="4">
        <v>44868</v>
      </c>
      <c r="F143" s="4">
        <v>44869</v>
      </c>
      <c r="G143" s="4">
        <v>44870</v>
      </c>
      <c r="H143" s="5">
        <v>44871</v>
      </c>
    </row>
    <row r="144" spans="2:8" ht="56.25" customHeight="1" x14ac:dyDescent="0.35">
      <c r="B144" s="13"/>
      <c r="C144" s="9" t="s">
        <v>14</v>
      </c>
      <c r="D144" s="9"/>
      <c r="E144" s="9"/>
      <c r="F144" s="9"/>
      <c r="G144" s="9" t="s">
        <v>14</v>
      </c>
      <c r="H144" s="10"/>
    </row>
    <row r="145" spans="2:8" ht="16.5" customHeight="1" x14ac:dyDescent="0.35">
      <c r="B145" s="4">
        <f t="array" ref="B145:H145">Days+8+DATE(Calendar11Year,Calendar11MonthOption,1)-WEEKDAY(DATE(Calendar11Year,Calendar11MonthOption,1),WeekdayOption)</f>
        <v>44872</v>
      </c>
      <c r="C145" s="4">
        <v>44873</v>
      </c>
      <c r="D145" s="4">
        <v>44874</v>
      </c>
      <c r="E145" s="4">
        <v>44875</v>
      </c>
      <c r="F145" s="4">
        <v>44876</v>
      </c>
      <c r="G145" s="4">
        <v>44877</v>
      </c>
      <c r="H145" s="5">
        <v>44878</v>
      </c>
    </row>
    <row r="146" spans="2:8" ht="56.25" customHeight="1" x14ac:dyDescent="0.35">
      <c r="B146" s="9"/>
      <c r="C146" s="9" t="s">
        <v>15</v>
      </c>
      <c r="D146" s="9"/>
      <c r="E146" s="9"/>
      <c r="F146" s="9"/>
      <c r="G146" s="9" t="s">
        <v>15</v>
      </c>
      <c r="H146" s="10"/>
    </row>
    <row r="147" spans="2:8" ht="16.5" customHeight="1" x14ac:dyDescent="0.35">
      <c r="B147" s="4">
        <f t="array" ref="B147:H147">Days+15+DATE(Calendar11Year,Calendar11MonthOption,1)-WEEKDAY(DATE(Calendar11Year,Calendar11MonthOption,1),WeekdayOption)</f>
        <v>44879</v>
      </c>
      <c r="C147" s="4">
        <v>44880</v>
      </c>
      <c r="D147" s="4">
        <v>44881</v>
      </c>
      <c r="E147" s="4">
        <v>44882</v>
      </c>
      <c r="F147" s="4">
        <v>44883</v>
      </c>
      <c r="G147" s="4">
        <v>44884</v>
      </c>
      <c r="H147" s="5">
        <v>44885</v>
      </c>
    </row>
    <row r="148" spans="2:8" ht="56.25" customHeight="1" x14ac:dyDescent="0.35">
      <c r="B148" s="9"/>
      <c r="C148" s="9" t="s">
        <v>14</v>
      </c>
      <c r="D148" s="9"/>
      <c r="E148" s="9"/>
      <c r="F148" s="9"/>
      <c r="G148" s="9" t="s">
        <v>14</v>
      </c>
      <c r="H148" s="10"/>
    </row>
    <row r="149" spans="2:8" ht="16.5" customHeight="1" x14ac:dyDescent="0.35">
      <c r="B149" s="4">
        <f t="array" ref="B149:H149">Days+22+DATE(Calendar11Year,Calendar11MonthOption,1)-WEEKDAY(DATE(Calendar11Year,Calendar11MonthOption,1),WeekdayOption)</f>
        <v>44886</v>
      </c>
      <c r="C149" s="4">
        <v>44887</v>
      </c>
      <c r="D149" s="4">
        <v>44888</v>
      </c>
      <c r="E149" s="4">
        <v>44889</v>
      </c>
      <c r="F149" s="4">
        <v>44890</v>
      </c>
      <c r="G149" s="4">
        <v>44891</v>
      </c>
      <c r="H149" s="5">
        <v>44892</v>
      </c>
    </row>
    <row r="150" spans="2:8" ht="56.25" customHeight="1" x14ac:dyDescent="0.35">
      <c r="B150" s="9"/>
      <c r="C150" s="9" t="s">
        <v>14</v>
      </c>
      <c r="D150" s="9"/>
      <c r="E150" s="17" t="s">
        <v>20</v>
      </c>
      <c r="F150" s="9"/>
      <c r="G150" s="9" t="s">
        <v>14</v>
      </c>
      <c r="H150" s="10"/>
    </row>
    <row r="151" spans="2:8" ht="16.5" customHeight="1" x14ac:dyDescent="0.35">
      <c r="B151" s="4">
        <f t="array" ref="B151:H151">Days+29+DATE(Calendar11Year,Calendar11MonthOption,1)-WEEKDAY(DATE(Calendar11Year,Calendar11MonthOption,1),WeekdayOption)</f>
        <v>44893</v>
      </c>
      <c r="C151" s="4">
        <v>44894</v>
      </c>
      <c r="D151" s="4">
        <v>44895</v>
      </c>
      <c r="E151" s="15">
        <v>44896</v>
      </c>
      <c r="F151" s="15">
        <v>44897</v>
      </c>
      <c r="G151" s="15">
        <v>44898</v>
      </c>
      <c r="H151" s="16">
        <v>44899</v>
      </c>
    </row>
    <row r="152" spans="2:8" ht="57" customHeight="1" x14ac:dyDescent="0.35">
      <c r="B152" s="9"/>
      <c r="C152" s="9" t="s">
        <v>14</v>
      </c>
      <c r="D152" s="9"/>
      <c r="E152" s="13"/>
      <c r="F152" s="13"/>
      <c r="G152" s="13"/>
      <c r="H152" s="14"/>
    </row>
    <row r="153" spans="2:8" ht="16.5" customHeight="1" x14ac:dyDescent="0.35">
      <c r="B153" s="15">
        <f t="array" ref="B153:C153">Days+36+DATE(Calendar11Year,Calendar11MonthOption,1)-WEEKDAY(DATE(Calendar11Year,Calendar11MonthOption,1),WeekdayOption)</f>
        <v>44900</v>
      </c>
      <c r="C153" s="15">
        <v>44901</v>
      </c>
      <c r="D153" s="22" t="s">
        <v>0</v>
      </c>
      <c r="E153" s="23"/>
      <c r="F153" s="23"/>
      <c r="G153" s="23"/>
      <c r="H153" s="23"/>
    </row>
    <row r="154" spans="2:8" ht="63.75" customHeight="1" x14ac:dyDescent="0.35">
      <c r="B154" s="13"/>
      <c r="C154" s="13"/>
      <c r="D154" s="20"/>
      <c r="E154" s="20"/>
      <c r="F154" s="20"/>
      <c r="G154" s="20"/>
      <c r="H154" s="20"/>
    </row>
    <row r="155" spans="2:8" ht="54" customHeight="1" x14ac:dyDescent="1">
      <c r="B155" s="1">
        <f>YEAR(DATE(Calendar11Year,Calendar11MonthOption+1,1))</f>
        <v>2022</v>
      </c>
      <c r="C155" s="21" t="str">
        <f>TEXT(DATE(Calendar11Year,Calendar11MonthOption+1,1),"mmmm")</f>
        <v>December</v>
      </c>
      <c r="D155" s="21"/>
      <c r="E155" s="21"/>
      <c r="F155" s="8"/>
      <c r="G155" s="8"/>
      <c r="H155" s="2"/>
    </row>
    <row r="156" spans="2:8" ht="14.25" customHeight="1" x14ac:dyDescent="0.35">
      <c r="B156" s="6" t="str">
        <f>UPPER(TEXT(B157,"dddd"))</f>
        <v>MONDAY</v>
      </c>
      <c r="C156" s="7" t="str">
        <f t="shared" ref="C156:H156" si="11">UPPER(TEXT(C157,"dddd"))</f>
        <v>TUESDAY</v>
      </c>
      <c r="D156" s="6" t="str">
        <f t="shared" si="11"/>
        <v>WEDNESDAY</v>
      </c>
      <c r="E156" s="7" t="str">
        <f t="shared" si="11"/>
        <v>THURSDAY</v>
      </c>
      <c r="F156" s="6" t="str">
        <f t="shared" si="11"/>
        <v>FRIDAY</v>
      </c>
      <c r="G156" s="7" t="str">
        <f t="shared" si="11"/>
        <v>SATURDAY</v>
      </c>
      <c r="H156" s="6" t="str">
        <f t="shared" si="11"/>
        <v>SUNDAY</v>
      </c>
    </row>
    <row r="157" spans="2:8" ht="16.5" customHeight="1" x14ac:dyDescent="0.35">
      <c r="B157" s="15">
        <f t="array" ref="B157:H157">Days+1+DATE(Calendar12Year,Calendar12MonthOption,1)-WEEKDAY(DATE(Calendar12Year,Calendar12MonthOption,1),WeekdayOption)</f>
        <v>44893</v>
      </c>
      <c r="C157" s="15">
        <v>44894</v>
      </c>
      <c r="D157" s="15">
        <v>44895</v>
      </c>
      <c r="E157" s="4">
        <v>44896</v>
      </c>
      <c r="F157" s="4">
        <v>44897</v>
      </c>
      <c r="G157" s="4">
        <v>44898</v>
      </c>
      <c r="H157" s="5">
        <v>44899</v>
      </c>
    </row>
    <row r="158" spans="2:8" ht="56.25" customHeight="1" x14ac:dyDescent="0.35">
      <c r="B158" s="13"/>
      <c r="C158" s="13"/>
      <c r="D158" s="13"/>
      <c r="E158" s="9"/>
      <c r="F158" s="9"/>
      <c r="G158" s="9" t="s">
        <v>14</v>
      </c>
      <c r="H158" s="10"/>
    </row>
    <row r="159" spans="2:8" ht="16.5" customHeight="1" x14ac:dyDescent="0.35">
      <c r="B159" s="4">
        <f t="array" ref="B159:H159">Days+8+DATE(Calendar12Year,Calendar12MonthOption,1)-WEEKDAY(DATE(Calendar12Year,Calendar12MonthOption,1),WeekdayOption)</f>
        <v>44900</v>
      </c>
      <c r="C159" s="4">
        <v>44901</v>
      </c>
      <c r="D159" s="4">
        <v>44902</v>
      </c>
      <c r="E159" s="4">
        <v>44903</v>
      </c>
      <c r="F159" s="4">
        <v>44904</v>
      </c>
      <c r="G159" s="4">
        <v>44905</v>
      </c>
      <c r="H159" s="5">
        <v>44906</v>
      </c>
    </row>
    <row r="160" spans="2:8" ht="56.25" customHeight="1" x14ac:dyDescent="0.35">
      <c r="B160" s="9"/>
      <c r="C160" s="9" t="s">
        <v>14</v>
      </c>
      <c r="D160" s="9"/>
      <c r="E160" s="9"/>
      <c r="F160" s="9"/>
      <c r="G160" s="9" t="s">
        <v>14</v>
      </c>
      <c r="H160" s="10"/>
    </row>
    <row r="161" spans="2:8" ht="16.5" customHeight="1" x14ac:dyDescent="0.35">
      <c r="B161" s="4">
        <f t="array" ref="B161:H161">Days+15+DATE(Calendar12Year,Calendar12MonthOption,1)-WEEKDAY(DATE(Calendar12Year,Calendar12MonthOption,1),WeekdayOption)</f>
        <v>44907</v>
      </c>
      <c r="C161" s="4">
        <v>44908</v>
      </c>
      <c r="D161" s="4">
        <v>44909</v>
      </c>
      <c r="E161" s="4">
        <v>44910</v>
      </c>
      <c r="F161" s="4">
        <v>44911</v>
      </c>
      <c r="G161" s="4">
        <v>44912</v>
      </c>
      <c r="H161" s="5">
        <v>44913</v>
      </c>
    </row>
    <row r="162" spans="2:8" ht="56.25" customHeight="1" x14ac:dyDescent="0.35">
      <c r="B162" s="9"/>
      <c r="C162" s="9" t="s">
        <v>15</v>
      </c>
      <c r="D162" s="9"/>
      <c r="E162" s="9"/>
      <c r="F162" s="9"/>
      <c r="G162" s="9" t="s">
        <v>15</v>
      </c>
      <c r="H162" s="10"/>
    </row>
    <row r="163" spans="2:8" ht="16.5" customHeight="1" x14ac:dyDescent="0.35">
      <c r="B163" s="4">
        <f t="array" ref="B163:H163">Days+22+DATE(Calendar12Year,Calendar12MonthOption,1)-WEEKDAY(DATE(Calendar12Year,Calendar12MonthOption,1),WeekdayOption)</f>
        <v>44914</v>
      </c>
      <c r="C163" s="4">
        <v>44915</v>
      </c>
      <c r="D163" s="4">
        <v>44916</v>
      </c>
      <c r="E163" s="4">
        <v>44917</v>
      </c>
      <c r="F163" s="4">
        <v>44918</v>
      </c>
      <c r="G163" s="4">
        <v>44919</v>
      </c>
      <c r="H163" s="5">
        <v>44920</v>
      </c>
    </row>
    <row r="164" spans="2:8" ht="56.25" customHeight="1" x14ac:dyDescent="0.35">
      <c r="B164" s="9"/>
      <c r="C164" s="9" t="s">
        <v>14</v>
      </c>
      <c r="D164" s="9"/>
      <c r="E164" s="9"/>
      <c r="F164" s="9"/>
      <c r="G164" s="9" t="s">
        <v>14</v>
      </c>
      <c r="H164" s="18" t="s">
        <v>21</v>
      </c>
    </row>
    <row r="165" spans="2:8" ht="16.5" customHeight="1" x14ac:dyDescent="0.35">
      <c r="B165" s="4">
        <f t="array" ref="B165:H165">Days+29+DATE(Calendar12Year,Calendar12MonthOption,1)-WEEKDAY(DATE(Calendar12Year,Calendar12MonthOption,1),WeekdayOption)</f>
        <v>44921</v>
      </c>
      <c r="C165" s="4">
        <v>44922</v>
      </c>
      <c r="D165" s="4">
        <v>44923</v>
      </c>
      <c r="E165" s="4">
        <v>44924</v>
      </c>
      <c r="F165" s="4">
        <v>44925</v>
      </c>
      <c r="G165" s="4">
        <v>44926</v>
      </c>
      <c r="H165" s="16">
        <v>44927</v>
      </c>
    </row>
    <row r="166" spans="2:8" ht="57" customHeight="1" x14ac:dyDescent="0.35">
      <c r="B166" s="9"/>
      <c r="C166" s="9" t="s">
        <v>14</v>
      </c>
      <c r="D166" s="9"/>
      <c r="E166" s="9"/>
      <c r="F166" s="9"/>
      <c r="G166" s="9" t="s">
        <v>14</v>
      </c>
      <c r="H166" s="14"/>
    </row>
    <row r="167" spans="2:8" ht="16.5" customHeight="1" x14ac:dyDescent="0.35">
      <c r="B167" s="15">
        <f t="array" ref="B167:C167">Days+36+DATE(Calendar12Year,Calendar12MonthOption,1)-WEEKDAY(DATE(Calendar12Year,Calendar12MonthOption,1),WeekdayOption)</f>
        <v>44928</v>
      </c>
      <c r="C167" s="15">
        <v>44929</v>
      </c>
      <c r="D167" s="22" t="s">
        <v>0</v>
      </c>
      <c r="E167" s="23"/>
      <c r="F167" s="23"/>
      <c r="G167" s="23"/>
      <c r="H167" s="23"/>
    </row>
    <row r="168" spans="2:8" ht="63.75" customHeight="1" x14ac:dyDescent="0.35">
      <c r="B168" s="13"/>
      <c r="C168" s="13"/>
      <c r="D168" s="20"/>
      <c r="E168" s="20"/>
      <c r="F168" s="20"/>
      <c r="G168" s="20"/>
      <c r="H168" s="20"/>
    </row>
  </sheetData>
  <mergeCells count="36">
    <mergeCell ref="D56:H56"/>
    <mergeCell ref="C1:E1"/>
    <mergeCell ref="D13:H13"/>
    <mergeCell ref="D14:H14"/>
    <mergeCell ref="C15:E15"/>
    <mergeCell ref="D27:H27"/>
    <mergeCell ref="D28:H28"/>
    <mergeCell ref="C29:E29"/>
    <mergeCell ref="D41:H41"/>
    <mergeCell ref="D42:H42"/>
    <mergeCell ref="C43:E43"/>
    <mergeCell ref="D55:H55"/>
    <mergeCell ref="D112:H112"/>
    <mergeCell ref="C57:E57"/>
    <mergeCell ref="D69:H69"/>
    <mergeCell ref="D70:H70"/>
    <mergeCell ref="C71:E71"/>
    <mergeCell ref="D83:H83"/>
    <mergeCell ref="D84:H84"/>
    <mergeCell ref="C85:E85"/>
    <mergeCell ref="D97:H97"/>
    <mergeCell ref="D98:H98"/>
    <mergeCell ref="C99:E99"/>
    <mergeCell ref="D111:H111"/>
    <mergeCell ref="D168:H168"/>
    <mergeCell ref="C113:E113"/>
    <mergeCell ref="D125:H125"/>
    <mergeCell ref="D126:H126"/>
    <mergeCell ref="C127:E127"/>
    <mergeCell ref="D139:H139"/>
    <mergeCell ref="D140:H140"/>
    <mergeCell ref="C141:E141"/>
    <mergeCell ref="D153:H153"/>
    <mergeCell ref="D154:H154"/>
    <mergeCell ref="C155:E155"/>
    <mergeCell ref="D167:H167"/>
  </mergeCells>
  <conditionalFormatting sqref="B3:H3 B5:H5 B7:H7 B9:H9 B11:H11 B13:C13">
    <cfRule type="expression" dxfId="11" priority="12">
      <formula>MONTH(B3)&lt;&gt;Calendar1MonthOption</formula>
    </cfRule>
  </conditionalFormatting>
  <conditionalFormatting sqref="B17:H17 B19:H19 B21:H21 B23:H23 B25:H25 B27:C27">
    <cfRule type="expression" dxfId="10" priority="11">
      <formula>MONTH(B17)&lt;&gt;Calendar2MonthOption</formula>
    </cfRule>
  </conditionalFormatting>
  <conditionalFormatting sqref="B31:H31 B33:H33 B35:H35 B37:H37 B39:H39 B41:C41">
    <cfRule type="expression" dxfId="9" priority="10">
      <formula>MONTH(B31)&lt;&gt;Calendar3MonthOption</formula>
    </cfRule>
  </conditionalFormatting>
  <conditionalFormatting sqref="B45:H45 B47:H47 B49:H49 B51:H51 B53:H53 B55:C55">
    <cfRule type="expression" dxfId="8" priority="9">
      <formula>MONTH(B45)&lt;&gt;Calendar4MonthOption</formula>
    </cfRule>
  </conditionalFormatting>
  <conditionalFormatting sqref="B59:H59 B61:H61 B63:H63 B65:H65 B67:H67 B69:C69">
    <cfRule type="expression" dxfId="7" priority="8">
      <formula>MONTH(B59)&lt;&gt;Calendar5MonthOption</formula>
    </cfRule>
  </conditionalFormatting>
  <conditionalFormatting sqref="B73:H73 B75:H75 B77:H77 B79:H79 B81:H81 B83:C83">
    <cfRule type="expression" dxfId="6" priority="7">
      <formula>MONTH(B73)&lt;&gt;Calendar6MonthOption</formula>
    </cfRule>
  </conditionalFormatting>
  <conditionalFormatting sqref="B87:H87 B89:H89 B91:H91 B93:H93 B95:H95 B97:C97">
    <cfRule type="expression" dxfId="5" priority="6">
      <formula>MONTH(B87)&lt;&gt;Calendar7MonthOption</formula>
    </cfRule>
  </conditionalFormatting>
  <conditionalFormatting sqref="B101:H101 B103:H103 B105:H105 B107:H107 B109:H109 B111:C111">
    <cfRule type="expression" dxfId="4" priority="5">
      <formula>MONTH(B101)&lt;&gt;Calendar8MonthOption</formula>
    </cfRule>
  </conditionalFormatting>
  <conditionalFormatting sqref="B115:H115 B117:H117 B119:H119 B121:H121 B123:H123 B125:C125">
    <cfRule type="expression" dxfId="3" priority="4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count="14">
    <dataValidation allowBlank="1" showInputMessage="1" prompt="Date" sqref="B3" xr:uid="{50F0533D-F707-4672-9DC9-F9130CBB8C0F}"/>
    <dataValidation allowBlank="1" showInputMessage="1" showErrorMessage="1" prompt="Automatically determined weekday. To change weekdays, select a new week start day in cell B2" sqref="C16:H16 B30:H30 B44:H44 B58:H58 B72:H72 B86:H86 B100:H100 B114:H114 B128:H128 B142:H142 B156:H156" xr:uid="{1EF24E36-0E0B-4CAF-9F30-D5D83B2A1DCC}"/>
    <dataValidation allowBlank="1" showInputMessage="1" showErrorMessage="1" prompt="Calendar month is automatically updated based on the month selected in cell C1" sqref="C141:E141 C29:E29 C43:E43 C57:E57 C71:E71 C85:E85 C99:E99 C113:E113 C127:E127 C155:E155" xr:uid="{4C17B98A-1F9B-42BC-860A-AEA172EBE192}"/>
    <dataValidation allowBlank="1" showInputMessage="1" showErrorMessage="1" prompt="Calendar year is automatically updated based on the year selected in cell B1" sqref="B29 B43 B57 B71 B85 B99 B113 B127 B141 B155" xr:uid="{64488533-DC63-49EB-831C-80818A02CC06}"/>
    <dataValidation allowBlank="1" showInputMessage="1" prompt="Enter monthly Notes in this cell" sqref="D14:H14" xr:uid="{64153013-23A2-4258-B61F-D43723040D29}"/>
    <dataValidation allowBlank="1" showInputMessage="1" prompt="Enter monthly Notes in cell below" sqref="D13:H13" xr:uid="{1FBAD2C5-CC76-42C7-A0F2-FFD9A268E034}"/>
    <dataValidation allowBlank="1" showInputMessage="1" prompt="Calendar month is automatically updated based on the month selected in cell C1" sqref="C15:E15" xr:uid="{1C818069-84D7-40F0-A572-24BCBC1E2DD3}"/>
    <dataValidation allowBlank="1" showInputMessage="1" prompt="Calendar year is automatically updated based on the year selected in cell B1" sqref="B15" xr:uid="{A592FE54-3C4B-4F8A-93D8-ECE6D57BA8EC}"/>
    <dataValidation allowBlank="1" showInputMessage="1" prompt="Enter daily notes here" sqref="B4" xr:uid="{C9C1E5CE-B4CD-47D3-B08F-AB53B0830C56}"/>
    <dataValidation allowBlank="1" showInputMessage="1" prompt="Automatically determined weekday. To change weekdays, select a new week start day in cell B2" sqref="C2:H2 B16" xr:uid="{E730B1F8-AF66-4AB3-936E-C98E0DA8EB99}"/>
    <dataValidation allowBlank="1" showInputMessage="1" showErrorMessage="1" prompt="Enter year in this cell" sqref="B1" xr:uid="{D52C6590-8661-4F88-A661-A015562595DC}"/>
    <dataValidation allowBlank="1" showInputMessage="1" prompt="This workbook is a 12-month calendar. Enter starting year in cell B1, then select the starting month in cell C1. The calendar will update automatically for subsequent months" sqref="A1" xr:uid="{DD57FE3E-BF95-4385-9456-07D9C52018FF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CCE9C5ED-976A-491C-B2BE-975EC10CE2FD}">
      <formula1>"January,February,March,April,May,June,July,August,September,October,November,December"</formula1>
    </dataValidation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7C269112-D57F-45AB-AD27-B759DD773B1C}">
      <formula1>"SUNDAY,MONDAY,TUESDAY,WEDNESDAY,THURSDAY,FRIDAY,SATURDAY"</formula1>
    </dataValidation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customProperties>
    <customPr name="_pios_id" r:id="rId2"/>
    <customPr name="EpmWorksheetKeyString_GUID" r:id="rId3"/>
    <customPr name="IbpWorksheetKeyString_GU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1" ma:contentTypeDescription="Create a new document." ma:contentTypeScope="" ma:versionID="64dfb1555687e0874b4304b796b5b0c7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e6e4c555b5e194d05b7203de9c4567b3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  <xsd:element ref="ns2:ImageTagsTaxHTField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AAFA5-FE93-4207-990F-59C175C9E1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3000B811-C719-4185-89E0-24F7901BF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85F9A9-ECBA-4D89-95B6-46BC703810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69</vt:i4>
      </vt:variant>
    </vt:vector>
  </HeadingPairs>
  <TitlesOfParts>
    <vt:vector size="71" baseType="lpstr">
      <vt:lpstr>2021</vt:lpstr>
      <vt:lpstr>2022</vt:lpstr>
      <vt:lpstr>'2022'!Calendar10Month</vt:lpstr>
      <vt:lpstr>'2022'!Calendar10Year</vt:lpstr>
      <vt:lpstr>'2022'!Calendar11Month</vt:lpstr>
      <vt:lpstr>'2022'!Calendar11Year</vt:lpstr>
      <vt:lpstr>'2022'!Calendar12Month</vt:lpstr>
      <vt:lpstr>'2022'!Calendar12Year</vt:lpstr>
      <vt:lpstr>'2022'!Calendar1Month</vt:lpstr>
      <vt:lpstr>Calendar1Month</vt:lpstr>
      <vt:lpstr>'2022'!Calendar1Year</vt:lpstr>
      <vt:lpstr>Calendar1Year</vt:lpstr>
      <vt:lpstr>'2022'!Calendar2Month</vt:lpstr>
      <vt:lpstr>'2022'!Calendar2Year</vt:lpstr>
      <vt:lpstr>'2022'!Calendar3Month</vt:lpstr>
      <vt:lpstr>'2022'!Calendar3Year</vt:lpstr>
      <vt:lpstr>'2022'!Calendar4Month</vt:lpstr>
      <vt:lpstr>'2022'!Calendar4Year</vt:lpstr>
      <vt:lpstr>'2022'!Calendar5Month</vt:lpstr>
      <vt:lpstr>'2022'!Calendar5Year</vt:lpstr>
      <vt:lpstr>'2022'!Calendar6Month</vt:lpstr>
      <vt:lpstr>'2022'!Calendar6Year</vt:lpstr>
      <vt:lpstr>'2022'!Calendar7Month</vt:lpstr>
      <vt:lpstr>'2022'!Calendar7Year</vt:lpstr>
      <vt:lpstr>'2022'!Calendar8Month</vt:lpstr>
      <vt:lpstr>'2022'!Calendar8Year</vt:lpstr>
      <vt:lpstr>'2022'!Calendar9Month</vt:lpstr>
      <vt:lpstr>'2022'!Calendar9Year</vt:lpstr>
      <vt:lpstr>'2022'!ColumnTitleRegion1..H12.1</vt:lpstr>
      <vt:lpstr>ColumnTitleRegion1..H12.1</vt:lpstr>
      <vt:lpstr>'2022'!ColumnTitleRegion10..H54.1</vt:lpstr>
      <vt:lpstr>'2022'!ColumnTitleRegion11..C56.1</vt:lpstr>
      <vt:lpstr>'2022'!ColumnTitleRegion12..D56.1</vt:lpstr>
      <vt:lpstr>'2022'!ColumnTitleRegion13..H68.1</vt:lpstr>
      <vt:lpstr>'2022'!ColumnTitleRegion14..C70.1</vt:lpstr>
      <vt:lpstr>'2022'!ColumnTitleRegion15..D70.1</vt:lpstr>
      <vt:lpstr>'2022'!ColumnTitleRegion16..H82.1</vt:lpstr>
      <vt:lpstr>'2022'!ColumnTitleRegion17..C84.1</vt:lpstr>
      <vt:lpstr>'2022'!ColumnTitleRegion18..D84.1</vt:lpstr>
      <vt:lpstr>'2022'!ColumnTitleRegion19..H96.1</vt:lpstr>
      <vt:lpstr>'2022'!ColumnTitleRegion2..C14.1</vt:lpstr>
      <vt:lpstr>ColumnTitleRegion2..C14.1</vt:lpstr>
      <vt:lpstr>'2022'!ColumnTitleRegion20..C98.1</vt:lpstr>
      <vt:lpstr>'2022'!ColumnTitleRegion21..D98.1</vt:lpstr>
      <vt:lpstr>'2022'!ColumnTitleRegion22..H110.1</vt:lpstr>
      <vt:lpstr>'2022'!ColumnTitleRegion23..C112.1</vt:lpstr>
      <vt:lpstr>'2022'!ColumnTitleRegion24..D112.1</vt:lpstr>
      <vt:lpstr>'2022'!ColumnTitleRegion25..H124.1</vt:lpstr>
      <vt:lpstr>'2022'!ColumnTitleRegion26..C126.1</vt:lpstr>
      <vt:lpstr>'2022'!ColumnTitleRegion27..D126.1</vt:lpstr>
      <vt:lpstr>'2022'!ColumnTitleRegion28..H138.1</vt:lpstr>
      <vt:lpstr>'2022'!ColumnTitleRegion29..C140.1</vt:lpstr>
      <vt:lpstr>'2022'!ColumnTitleRegion3..D14.1</vt:lpstr>
      <vt:lpstr>ColumnTitleRegion3..D14.1</vt:lpstr>
      <vt:lpstr>'2022'!ColumnTitleRegion30..D140.1</vt:lpstr>
      <vt:lpstr>'2022'!ColumnTitleRegion31..H152.1</vt:lpstr>
      <vt:lpstr>'2022'!ColumnTitleRegion32..C154.1</vt:lpstr>
      <vt:lpstr>'2022'!ColumnTitleRegion33..D154.1</vt:lpstr>
      <vt:lpstr>'2022'!ColumnTitleRegion34..H166.1</vt:lpstr>
      <vt:lpstr>'2022'!ColumnTitleRegion35..C168.1</vt:lpstr>
      <vt:lpstr>'2022'!ColumnTitleRegion36..D168.1</vt:lpstr>
      <vt:lpstr>'2022'!ColumnTitleRegion4..H26.1</vt:lpstr>
      <vt:lpstr>'2022'!ColumnTitleRegion5..C28.1</vt:lpstr>
      <vt:lpstr>'2022'!ColumnTitleRegion6..D28.1</vt:lpstr>
      <vt:lpstr>'2022'!ColumnTitleRegion7..H40.1</vt:lpstr>
      <vt:lpstr>'2022'!ColumnTitleRegion8..C42.1</vt:lpstr>
      <vt:lpstr>'2022'!ColumnTitleRegion9..D42.1</vt:lpstr>
      <vt:lpstr>'2021'!Print_Area</vt:lpstr>
      <vt:lpstr>'2022'!Print_Area</vt:lpstr>
      <vt:lpstr>'2022'!WeekStart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2021-08-09T05:09:45Z</dcterms:created>
  <dcterms:modified xsi:type="dcterms:W3CDTF">2022-12-22T21:50:38Z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